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Índice Trimestral 2T 2026" sheetId="1" r:id="rId4"/>
  </sheets>
  <definedNames/>
  <calcPr/>
  <extLst>
    <ext uri="GoogleSheetsCustomDataVersion2">
      <go:sheetsCustomData xmlns:go="http://customooxmlschemas.google.com/" r:id="rId5" roundtripDataChecksum="HX+g+Muxo/HUjKnvmrsLm4ge2Rzs2K/Pe8pxuh7tcWQ="/>
    </ext>
  </extLst>
</workbook>
</file>

<file path=xl/sharedStrings.xml><?xml version="1.0" encoding="utf-8"?>
<sst xmlns="http://schemas.openxmlformats.org/spreadsheetml/2006/main" count="102" uniqueCount="72">
  <si>
    <t>EVOLUCIÓN INTERANUAL DEL PRECIO DE LOS SEGUROS DE COCHE EN EL II TRIMESTRE (2026 VS 2025)</t>
  </si>
  <si>
    <t>PRECIO MEDIO POR MODALIDAD</t>
  </si>
  <si>
    <t>ABRIL 2025 (€/año)</t>
  </si>
  <si>
    <t>MAYO 2025 (€/año)</t>
  </si>
  <si>
    <t>JUNIO 2025 (€/año)</t>
  </si>
  <si>
    <t>Media por modalidad en 2T 2025 (€/AÑO)</t>
  </si>
  <si>
    <t>ABRIL 2026 (€/año)</t>
  </si>
  <si>
    <t>MAYO 2026 (€/año)</t>
  </si>
  <si>
    <t>JUNIO 2026 (€/año)</t>
  </si>
  <si>
    <t>Media por modalidad en 2T 2026 (€/AÑO)</t>
  </si>
  <si>
    <t>DIFERENCIA INTERANUAL (€)</t>
  </si>
  <si>
    <t>DIFERENCIA INTERANUAL (%)</t>
  </si>
  <si>
    <t>Terceros</t>
  </si>
  <si>
    <t>Terceros ampliado</t>
  </si>
  <si>
    <t>Todo riesgo</t>
  </si>
  <si>
    <t xml:space="preserve">MEDIA POR MES </t>
  </si>
  <si>
    <t>Fuente: Datos obtenidos a 10/07/2026. Precios medios por modalidad y compañía sobre todas las tarificaciones realizadas en Kelisto.es en el segundo trimestre de 2025 y el segundo trimestre de 2026. Los datos han sido ponderados.</t>
  </si>
  <si>
    <t>EVOLUCIÓN TRIMESTRAL Y MES A MES (1T 2026 VS 2T 2026)</t>
  </si>
  <si>
    <t>ENERO 2026 (€/año)</t>
  </si>
  <si>
    <t>FEBRERO 2026 (€/año)</t>
  </si>
  <si>
    <t>DIFERENCIA FEB 26 VS ENE 26 (%)</t>
  </si>
  <si>
    <t>MARZO 2026 (€/año)</t>
  </si>
  <si>
    <t>DIFERENCIA MAR 26 VS FEB 26 (%)</t>
  </si>
  <si>
    <t>Media por modalidad en 1T 2026 (€/AÑO)</t>
  </si>
  <si>
    <t>DIFERENCIA ABR 26 VS MAR 26 (%)</t>
  </si>
  <si>
    <t>DIFERENCIA MAY 26 VS ABR 26 (%)</t>
  </si>
  <si>
    <t>DIFERENCIA JUN 26 VS MAY 26 (%)</t>
  </si>
  <si>
    <t>DIFERENCIA 2T 2026 VS 1T 2026 (€)</t>
  </si>
  <si>
    <t>DIFERENCIA 2T 2026 VS 1T 2026 (%)</t>
  </si>
  <si>
    <t>Fuente: Datos obtenidos a 10/07/2026. Precios medios por modalidad y compañía sobre todas las tarificaciones realizadas en Kelisto.es en el primer y el segundo trimestre de 2026. Los datos han sido ponderados.</t>
  </si>
  <si>
    <t>EVOLUCIÓN MES A MES  2026</t>
  </si>
  <si>
    <t>MEDIA</t>
  </si>
  <si>
    <t>Fuente: Datos obtenidos a 28/01/2026. Precios medios por modalidad y compañía sobre todas las tarificaciones realizadas en Kelisto.es en el año 2025. Los datos han sido ponderados.</t>
  </si>
  <si>
    <t>TABLAS RESUMEN Y GRÁFICOS</t>
  </si>
  <si>
    <t xml:space="preserve">EVOLUCIÓN INTERANUAL DEL PRECIO DE LOS SEGUROS DE COCHE 2T 2024 vs 2T 2025
</t>
  </si>
  <si>
    <t>MODALIDAD</t>
  </si>
  <si>
    <t xml:space="preserve">Terceros </t>
  </si>
  <si>
    <t>Media</t>
  </si>
  <si>
    <t>2T 2025</t>
  </si>
  <si>
    <t>2T 2026</t>
  </si>
  <si>
    <t>DIFERENCIA DE PRECIOS POR EDAD 2T 2026</t>
  </si>
  <si>
    <t>EDAD</t>
  </si>
  <si>
    <t>18-24</t>
  </si>
  <si>
    <t>25-34</t>
  </si>
  <si>
    <t>35-44</t>
  </si>
  <si>
    <t>45-54</t>
  </si>
  <si>
    <t xml:space="preserve">EVOLUCIÓN TRIMESTRAL (1T 2026 VS 2T 2026)
</t>
  </si>
  <si>
    <t>1T 2026</t>
  </si>
  <si>
    <t xml:space="preserve">EVOLUCIÓN INTERMENSUAL DEL PRECIO DE LOS SEGUROS DE COCHE DURANTE EL ÚLTIMO AÑO
</t>
  </si>
  <si>
    <t>Junio 2025</t>
  </si>
  <si>
    <t>Julio 2025</t>
  </si>
  <si>
    <t>Agosto 2025</t>
  </si>
  <si>
    <t>Septiembre 2025</t>
  </si>
  <si>
    <t>Octubre 2025</t>
  </si>
  <si>
    <t>Noviembre 2025</t>
  </si>
  <si>
    <t>Diciembre 2025</t>
  </si>
  <si>
    <t>Enero 2026</t>
  </si>
  <si>
    <t>Febrero 2026</t>
  </si>
  <si>
    <t>Marzo 2026</t>
  </si>
  <si>
    <t>Abril 2026</t>
  </si>
  <si>
    <t>Mayo 2026</t>
  </si>
  <si>
    <t>Junio 2026</t>
  </si>
  <si>
    <t>¿CUÁNTO GASTARON DE MÁS LOS HOGARES EN 2026 COMO CONSECUENCIA DE LA SUBIDA DE PRECIOS DE LOS SEGUROS DE COCHE?</t>
  </si>
  <si>
    <t>TIPO DE SEGURO</t>
  </si>
  <si>
    <t>% DE HOGARES QUE DISPONEN DE ÉL</t>
  </si>
  <si>
    <t>Nº hogares con cada tipo de seguro</t>
  </si>
  <si>
    <t>¿Cuánto han gastado de más como consecuencia de la subida de precios? (€)</t>
  </si>
  <si>
    <t>Coche</t>
  </si>
  <si>
    <t>Hogar</t>
  </si>
  <si>
    <t>Salud</t>
  </si>
  <si>
    <t>Decesos</t>
  </si>
  <si>
    <t xml:space="preserve">Fuente: informe Estamos Seguros 2020 de UNESPA (últimos datos disponibles a cierre de este análisis). Para calcular cuánto han gastado de más los hogares por la subida de precios del seguro de coche, se ha multiplicado el número de hogares con seguro de coche por la subida media experimentada por este tipo de pólizas en el segundo trimestre de 2026, según los datos de Kelisto. [Datos obtenidos a 10/07/2026. Precios medios por modalidad y compañía sobre todas las tarificaciones realizadas en Kelisto.es en el segundo trimestre de 2025 y el segundo trimestre de 2026. Los datos han sido ponderados].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</si>
</sst>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yyyy"/>
    <numFmt numFmtId="165" formatCode="0.0"/>
  </numFmts>
  <fonts count="23">
    <font>
      <sz val="10.0"/>
      <color rgb="FF000000"/>
      <name val="Arial"/>
      <scheme val="minor"/>
    </font>
    <font>
      <b/>
      <sz val="10.0"/>
      <color rgb="FFFFFFFF"/>
      <name val="Calibri"/>
    </font>
    <font/>
    <font>
      <sz val="10.0"/>
      <color rgb="FF000000"/>
      <name val="Calibri"/>
    </font>
    <font>
      <sz val="10.0"/>
      <color rgb="FF000000"/>
      <name val="Arial"/>
    </font>
    <font>
      <b/>
      <color theme="1"/>
      <name val="Calibri"/>
    </font>
    <font>
      <b/>
      <sz val="10.0"/>
      <color rgb="FF000000"/>
      <name val="Calibri"/>
    </font>
    <font>
      <color theme="1"/>
      <name val="Calibri"/>
    </font>
    <font>
      <sz val="10.0"/>
      <color theme="1"/>
      <name val="Calibri"/>
    </font>
    <font>
      <i/>
      <sz val="8.0"/>
      <color rgb="FF333333"/>
      <name val="Calibri"/>
    </font>
    <font>
      <b/>
      <color rgb="FFFFFFFF"/>
      <name val="Calibri"/>
    </font>
    <font>
      <color theme="1"/>
      <name val="Arial"/>
    </font>
    <font>
      <b/>
      <sz val="10.0"/>
      <color theme="1"/>
      <name val="Arial"/>
    </font>
    <font>
      <b/>
      <sz val="10.0"/>
      <color theme="0"/>
      <name val="Calibri"/>
    </font>
    <font>
      <b/>
      <sz val="11.0"/>
      <color rgb="FFFFFFFF"/>
      <name val="Calibri"/>
    </font>
    <font>
      <b/>
      <sz val="9.0"/>
      <color theme="1"/>
      <name val="Calibri"/>
    </font>
    <font>
      <b/>
      <sz val="9.0"/>
      <color rgb="FF000000"/>
      <name val="Calibri"/>
    </font>
    <font>
      <b/>
      <sz val="10.0"/>
      <color rgb="FF000000"/>
      <name val="Arial"/>
    </font>
    <font>
      <sz val="10.0"/>
      <color theme="1"/>
      <name val="Arial"/>
    </font>
    <font>
      <b/>
      <sz val="10.0"/>
      <color theme="1"/>
      <name val="Calibri"/>
    </font>
    <font>
      <sz val="9.0"/>
      <color rgb="FF333333"/>
      <name val="Calibri"/>
    </font>
    <font>
      <i/>
      <sz val="8.0"/>
      <color theme="1"/>
      <name val="Calibri"/>
    </font>
    <font>
      <color theme="1"/>
      <name val="Arial"/>
      <scheme val="minor"/>
    </font>
  </fonts>
  <fills count="9">
    <fill>
      <patternFill patternType="none"/>
    </fill>
    <fill>
      <patternFill patternType="lightGray"/>
    </fill>
    <fill>
      <patternFill patternType="solid">
        <fgColor rgb="FFF27B0E"/>
        <bgColor rgb="FFF27B0E"/>
      </patternFill>
    </fill>
    <fill>
      <patternFill patternType="solid">
        <fgColor rgb="FF800080"/>
        <bgColor rgb="FF800080"/>
      </patternFill>
    </fill>
    <fill>
      <patternFill patternType="solid">
        <fgColor rgb="FFB4B8C5"/>
        <bgColor rgb="FFB4B8C5"/>
      </patternFill>
    </fill>
    <fill>
      <patternFill patternType="solid">
        <fgColor rgb="FFE1E4EC"/>
        <bgColor rgb="FFE1E4EC"/>
      </patternFill>
    </fill>
    <fill>
      <patternFill patternType="solid">
        <fgColor rgb="FFFFFF00"/>
        <bgColor rgb="FFFFFF00"/>
      </patternFill>
    </fill>
    <fill>
      <patternFill patternType="solid">
        <fgColor rgb="FFF4F6FE"/>
        <bgColor rgb="FFF4F6FE"/>
      </patternFill>
    </fill>
    <fill>
      <patternFill patternType="solid">
        <fgColor rgb="FFB6D7A8"/>
        <bgColor rgb="FFB6D7A8"/>
      </patternFill>
    </fill>
  </fills>
  <borders count="8">
    <border/>
    <border>
      <left/>
      <top/>
      <bottom/>
    </border>
    <border>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bottom style="thin">
        <color rgb="FF000000"/>
      </bottom>
    </border>
    <border>
      <right style="thin">
        <color rgb="FF000000"/>
      </right>
      <bottom style="thin">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readingOrder="0"/>
    </xf>
    <xf borderId="2" fillId="0" fontId="2" numFmtId="0" xfId="0" applyBorder="1" applyFont="1"/>
    <xf borderId="0" fillId="0" fontId="3" numFmtId="0" xfId="0" applyFont="1"/>
    <xf borderId="0" fillId="0" fontId="4" numFmtId="0" xfId="0" applyFont="1"/>
    <xf borderId="3" fillId="3" fontId="1" numFmtId="0" xfId="0" applyAlignment="1" applyBorder="1" applyFill="1" applyFont="1">
      <alignment horizontal="center" shrinkToFit="0" wrapText="1"/>
    </xf>
    <xf borderId="3" fillId="4" fontId="5" numFmtId="0" xfId="0" applyAlignment="1" applyBorder="1" applyFill="1" applyFont="1">
      <alignment horizontal="center" readingOrder="0" shrinkToFit="0" vertical="bottom" wrapText="1"/>
    </xf>
    <xf borderId="3" fillId="5" fontId="6" numFmtId="0" xfId="0" applyAlignment="1" applyBorder="1" applyFill="1" applyFont="1">
      <alignment horizontal="center" readingOrder="0" shrinkToFit="0" wrapText="1"/>
    </xf>
    <xf borderId="3" fillId="6" fontId="6" numFmtId="0" xfId="0" applyAlignment="1" applyBorder="1" applyFill="1" applyFont="1">
      <alignment horizontal="center" shrinkToFit="0" wrapText="1"/>
    </xf>
    <xf borderId="0" fillId="0" fontId="3" numFmtId="0" xfId="0" applyAlignment="1" applyFont="1">
      <alignment horizontal="center" shrinkToFit="0" wrapText="1"/>
    </xf>
    <xf borderId="0" fillId="0" fontId="3" numFmtId="0" xfId="0" applyAlignment="1" applyFont="1">
      <alignment shrinkToFit="0" wrapText="1"/>
    </xf>
    <xf borderId="0" fillId="0" fontId="4" numFmtId="0" xfId="0" applyAlignment="1" applyFont="1">
      <alignment shrinkToFit="0" wrapText="1"/>
    </xf>
    <xf borderId="4" fillId="7" fontId="6" numFmtId="0" xfId="0" applyAlignment="1" applyBorder="1" applyFill="1" applyFont="1">
      <alignment horizontal="center"/>
    </xf>
    <xf borderId="5" fillId="0" fontId="7" numFmtId="0" xfId="0" applyAlignment="1" applyBorder="1" applyFont="1">
      <alignment horizontal="center" readingOrder="0" vertical="bottom"/>
    </xf>
    <xf borderId="4" fillId="5" fontId="3" numFmtId="2" xfId="0" applyAlignment="1" applyBorder="1" applyFont="1" applyNumberFormat="1">
      <alignment horizontal="center"/>
    </xf>
    <xf borderId="5" fillId="0" fontId="8" numFmtId="0" xfId="0" applyAlignment="1" applyBorder="1" applyFont="1">
      <alignment horizontal="center" readingOrder="0"/>
    </xf>
    <xf borderId="4" fillId="6" fontId="6" numFmtId="2" xfId="0" applyAlignment="1" applyBorder="1" applyFont="1" applyNumberFormat="1">
      <alignment horizontal="center"/>
    </xf>
    <xf borderId="4" fillId="6" fontId="6" numFmtId="4" xfId="0" applyAlignment="1" applyBorder="1" applyFont="1" applyNumberFormat="1">
      <alignment horizontal="center"/>
    </xf>
    <xf borderId="0" fillId="0" fontId="3" numFmtId="0" xfId="0" applyAlignment="1" applyFont="1">
      <alignment horizontal="center"/>
    </xf>
    <xf borderId="5" fillId="0" fontId="7" numFmtId="4" xfId="0" applyAlignment="1" applyBorder="1" applyFont="1" applyNumberFormat="1">
      <alignment horizontal="center" readingOrder="0" vertical="bottom"/>
    </xf>
    <xf borderId="4" fillId="5" fontId="3" numFmtId="4" xfId="0" applyAlignment="1" applyBorder="1" applyFont="1" applyNumberFormat="1">
      <alignment horizontal="center"/>
    </xf>
    <xf borderId="5" fillId="0" fontId="8" numFmtId="4" xfId="0" applyAlignment="1" applyBorder="1" applyFont="1" applyNumberFormat="1">
      <alignment horizontal="center" readingOrder="0"/>
    </xf>
    <xf borderId="5" fillId="5" fontId="7" numFmtId="4" xfId="0" applyAlignment="1" applyBorder="1" applyFont="1" applyNumberFormat="1">
      <alignment horizontal="center" vertical="bottom"/>
    </xf>
    <xf borderId="4" fillId="0" fontId="6" numFmtId="0" xfId="0" applyAlignment="1" applyBorder="1" applyFont="1">
      <alignment horizontal="center"/>
    </xf>
    <xf borderId="5" fillId="0" fontId="5" numFmtId="4" xfId="0" applyAlignment="1" applyBorder="1" applyFont="1" applyNumberFormat="1">
      <alignment horizontal="center" vertical="bottom"/>
    </xf>
    <xf borderId="5" fillId="5" fontId="5" numFmtId="4" xfId="0" applyAlignment="1" applyBorder="1" applyFont="1" applyNumberFormat="1">
      <alignment horizontal="center" vertical="bottom"/>
    </xf>
    <xf borderId="0" fillId="0" fontId="9" numFmtId="0" xfId="0" applyAlignment="1" applyFont="1">
      <alignment horizontal="left" readingOrder="0" vertical="top"/>
    </xf>
    <xf borderId="0" fillId="0" fontId="6" numFmtId="0" xfId="0" applyAlignment="1" applyFont="1">
      <alignment horizontal="center"/>
    </xf>
    <xf borderId="3" fillId="3" fontId="10" numFmtId="0" xfId="0" applyAlignment="1" applyBorder="1" applyFont="1">
      <alignment horizontal="center" shrinkToFit="0" vertical="bottom" wrapText="1"/>
    </xf>
    <xf borderId="3" fillId="6" fontId="5" numFmtId="0" xfId="0" applyAlignment="1" applyBorder="1" applyFont="1">
      <alignment horizontal="center" readingOrder="0" shrinkToFit="0" vertical="bottom" wrapText="1"/>
    </xf>
    <xf borderId="3" fillId="5" fontId="5" numFmtId="0" xfId="0" applyAlignment="1" applyBorder="1" applyFont="1">
      <alignment horizontal="center" readingOrder="0" shrinkToFit="0" vertical="bottom" wrapText="1"/>
    </xf>
    <xf borderId="4" fillId="6" fontId="5" numFmtId="0" xfId="0" applyAlignment="1" applyBorder="1" applyFont="1">
      <alignment horizontal="center" readingOrder="0" shrinkToFit="0" vertical="bottom" wrapText="1"/>
    </xf>
    <xf borderId="0" fillId="0" fontId="11" numFmtId="0" xfId="0" applyAlignment="1" applyFont="1">
      <alignment vertical="bottom"/>
    </xf>
    <xf borderId="4" fillId="7" fontId="5" numFmtId="0" xfId="0" applyAlignment="1" applyBorder="1" applyFont="1">
      <alignment horizontal="center" vertical="bottom"/>
    </xf>
    <xf borderId="4" fillId="6" fontId="5" numFmtId="4" xfId="0" applyAlignment="1" applyBorder="1" applyFont="1" applyNumberFormat="1">
      <alignment horizontal="center" vertical="bottom"/>
    </xf>
    <xf borderId="4" fillId="5" fontId="5" numFmtId="2" xfId="0" applyAlignment="1" applyBorder="1" applyFont="1" applyNumberFormat="1">
      <alignment horizontal="center" vertical="bottom"/>
    </xf>
    <xf borderId="4" fillId="6" fontId="5" numFmtId="2" xfId="0" applyAlignment="1" applyBorder="1" applyFont="1" applyNumberFormat="1">
      <alignment horizontal="center" shrinkToFit="0" vertical="bottom" wrapText="1"/>
    </xf>
    <xf borderId="4" fillId="0" fontId="5" numFmtId="0" xfId="0" applyAlignment="1" applyBorder="1" applyFont="1">
      <alignment horizontal="center" vertical="bottom"/>
    </xf>
    <xf borderId="3" fillId="3" fontId="1" numFmtId="0" xfId="0" applyAlignment="1" applyBorder="1" applyFont="1">
      <alignment horizontal="center" readingOrder="0" shrinkToFit="0" wrapText="1"/>
    </xf>
    <xf borderId="4" fillId="8" fontId="12" numFmtId="164" xfId="0" applyAlignment="1" applyBorder="1" applyFill="1" applyFont="1" applyNumberFormat="1">
      <alignment horizontal="center" readingOrder="0" shrinkToFit="0" wrapText="1"/>
    </xf>
    <xf borderId="4" fillId="6" fontId="12" numFmtId="164" xfId="0" applyAlignment="1" applyBorder="1" applyFont="1" applyNumberFormat="1">
      <alignment horizontal="center" shrinkToFit="0" wrapText="1"/>
    </xf>
    <xf borderId="4" fillId="0" fontId="7" numFmtId="0" xfId="0" applyAlignment="1" applyBorder="1" applyFont="1">
      <alignment horizontal="center" readingOrder="0" vertical="bottom"/>
    </xf>
    <xf borderId="4" fillId="0" fontId="8" numFmtId="0" xfId="0" applyAlignment="1" applyBorder="1" applyFont="1">
      <alignment horizontal="center" readingOrder="0"/>
    </xf>
    <xf borderId="4" fillId="6" fontId="12" numFmtId="165" xfId="0" applyAlignment="1" applyBorder="1" applyFont="1" applyNumberFormat="1">
      <alignment horizontal="center"/>
    </xf>
    <xf borderId="4" fillId="0" fontId="7" numFmtId="4" xfId="0" applyAlignment="1" applyBorder="1" applyFont="1" applyNumberFormat="1">
      <alignment horizontal="center" readingOrder="0" vertical="bottom"/>
    </xf>
    <xf borderId="4" fillId="0" fontId="8" numFmtId="4" xfId="0" applyAlignment="1" applyBorder="1" applyFont="1" applyNumberFormat="1">
      <alignment horizontal="center" readingOrder="0"/>
    </xf>
    <xf borderId="4" fillId="6" fontId="12" numFmtId="4" xfId="0" applyAlignment="1" applyBorder="1" applyFont="1" applyNumberFormat="1">
      <alignment horizontal="center"/>
    </xf>
    <xf borderId="4" fillId="0" fontId="5" numFmtId="4" xfId="0" applyAlignment="1" applyBorder="1" applyFont="1" applyNumberFormat="1">
      <alignment horizontal="center" vertical="bottom"/>
    </xf>
    <xf borderId="0" fillId="0" fontId="9" numFmtId="0" xfId="0" applyAlignment="1" applyFont="1">
      <alignment horizontal="left" vertical="top"/>
    </xf>
    <xf borderId="1" fillId="3" fontId="13" numFmtId="0" xfId="0" applyAlignment="1" applyBorder="1" applyFont="1">
      <alignment horizontal="left"/>
    </xf>
    <xf borderId="1" fillId="2" fontId="14" numFmtId="0" xfId="0" applyAlignment="1" applyBorder="1" applyFont="1">
      <alignment horizontal="center" shrinkToFit="0" vertical="bottom" wrapText="1"/>
    </xf>
    <xf borderId="4" fillId="3" fontId="10" numFmtId="0" xfId="0" applyAlignment="1" applyBorder="1" applyFont="1">
      <alignment horizontal="center" shrinkToFit="0" vertical="bottom" wrapText="1"/>
    </xf>
    <xf borderId="4" fillId="7" fontId="5" numFmtId="0" xfId="0" applyAlignment="1" applyBorder="1" applyFont="1">
      <alignment horizontal="center" shrinkToFit="0" vertical="bottom" wrapText="1"/>
    </xf>
    <xf borderId="4" fillId="6" fontId="5" numFmtId="0" xfId="0" applyAlignment="1" applyBorder="1" applyFont="1">
      <alignment horizontal="center" shrinkToFit="0" vertical="bottom" wrapText="1"/>
    </xf>
    <xf borderId="4" fillId="4" fontId="15" numFmtId="0" xfId="0" applyAlignment="1" applyBorder="1" applyFont="1">
      <alignment horizontal="center" readingOrder="0" shrinkToFit="0" vertical="bottom" wrapText="1"/>
    </xf>
    <xf borderId="4" fillId="0" fontId="7" numFmtId="2" xfId="0" applyAlignment="1" applyBorder="1" applyFont="1" applyNumberFormat="1">
      <alignment horizontal="right" shrinkToFit="0" vertical="bottom" wrapText="1"/>
    </xf>
    <xf borderId="4" fillId="0" fontId="7" numFmtId="4" xfId="0" applyAlignment="1" applyBorder="1" applyFont="1" applyNumberFormat="1">
      <alignment horizontal="right" shrinkToFit="0" vertical="bottom" wrapText="1"/>
    </xf>
    <xf borderId="0" fillId="0" fontId="14" numFmtId="0" xfId="0" applyAlignment="1" applyFont="1">
      <alignment horizontal="center" shrinkToFit="0" wrapText="1"/>
    </xf>
    <xf borderId="0" fillId="0" fontId="1" numFmtId="0" xfId="0" applyAlignment="1" applyFont="1">
      <alignment horizontal="center" shrinkToFit="0" wrapText="1"/>
    </xf>
    <xf borderId="0" fillId="0" fontId="6" numFmtId="0" xfId="0" applyAlignment="1" applyFont="1">
      <alignment horizontal="center" shrinkToFit="0" wrapText="1"/>
    </xf>
    <xf borderId="0" fillId="0" fontId="16" numFmtId="0" xfId="0" applyAlignment="1" applyFont="1">
      <alignment horizontal="center" shrinkToFit="0" wrapText="1"/>
    </xf>
    <xf borderId="0" fillId="0" fontId="3" numFmtId="2" xfId="0" applyAlignment="1" applyFont="1" applyNumberFormat="1">
      <alignment shrinkToFit="0" wrapText="1"/>
    </xf>
    <xf borderId="0" fillId="0" fontId="3" numFmtId="4" xfId="0" applyAlignment="1" applyFont="1" applyNumberFormat="1">
      <alignment shrinkToFit="0" wrapText="1"/>
    </xf>
    <xf borderId="1" fillId="2" fontId="14" numFmtId="0" xfId="0" applyAlignment="1" applyBorder="1" applyFont="1">
      <alignment horizontal="center" readingOrder="0" shrinkToFit="0" vertical="bottom" wrapText="1"/>
    </xf>
    <xf borderId="4" fillId="3" fontId="10" numFmtId="0" xfId="0" applyAlignment="1" applyBorder="1" applyFont="1">
      <alignment horizontal="center" shrinkToFit="0" vertical="bottom" wrapText="1"/>
    </xf>
    <xf borderId="4" fillId="7" fontId="5" numFmtId="0" xfId="0" applyAlignment="1" applyBorder="1" applyFont="1">
      <alignment horizontal="center" shrinkToFit="0" vertical="bottom" wrapText="1"/>
    </xf>
    <xf borderId="4" fillId="6" fontId="5" numFmtId="0" xfId="0" applyAlignment="1" applyBorder="1" applyFont="1">
      <alignment horizontal="center" shrinkToFit="0" vertical="bottom" wrapText="1"/>
    </xf>
    <xf borderId="0" fillId="0" fontId="6" numFmtId="164" xfId="0" applyAlignment="1" applyFont="1" applyNumberFormat="1">
      <alignment horizontal="center"/>
    </xf>
    <xf borderId="0" fillId="0" fontId="6" numFmtId="0" xfId="0" applyFont="1"/>
    <xf borderId="0" fillId="0" fontId="17" numFmtId="0" xfId="0" applyFont="1"/>
    <xf borderId="0" fillId="0" fontId="18" numFmtId="0" xfId="0" applyFont="1"/>
    <xf borderId="0" fillId="0" fontId="18" numFmtId="4" xfId="0" applyFont="1" applyNumberFormat="1"/>
    <xf borderId="0" fillId="0" fontId="18" numFmtId="2" xfId="0" applyFont="1" applyNumberFormat="1"/>
    <xf borderId="0" fillId="0" fontId="18" numFmtId="1" xfId="0" applyFont="1" applyNumberFormat="1"/>
    <xf borderId="1" fillId="2" fontId="14" numFmtId="0" xfId="0" applyAlignment="1" applyBorder="1" applyFont="1">
      <alignment horizontal="center" readingOrder="0" shrinkToFit="0" wrapText="1"/>
    </xf>
    <xf borderId="0" fillId="0" fontId="11" numFmtId="0" xfId="0" applyFont="1"/>
    <xf borderId="4" fillId="3" fontId="1" numFmtId="0" xfId="0" applyAlignment="1" applyBorder="1" applyFont="1">
      <alignment horizontal="center" shrinkToFit="0" wrapText="1"/>
    </xf>
    <xf borderId="4" fillId="7" fontId="6" numFmtId="0" xfId="0" applyAlignment="1" applyBorder="1" applyFont="1">
      <alignment horizontal="center" shrinkToFit="0" wrapText="1"/>
    </xf>
    <xf borderId="4" fillId="6" fontId="6" numFmtId="0" xfId="0" applyAlignment="1" applyBorder="1" applyFont="1">
      <alignment horizontal="center" shrinkToFit="0" wrapText="1"/>
    </xf>
    <xf borderId="4" fillId="4" fontId="16" numFmtId="49" xfId="0" applyAlignment="1" applyBorder="1" applyFont="1" applyNumberFormat="1">
      <alignment horizontal="center" readingOrder="0" shrinkToFit="0" wrapText="1"/>
    </xf>
    <xf borderId="5" fillId="0" fontId="19" numFmtId="4" xfId="0" applyAlignment="1" applyBorder="1" applyFont="1" applyNumberFormat="1">
      <alignment horizontal="center" readingOrder="0"/>
    </xf>
    <xf borderId="5" fillId="0" fontId="7" numFmtId="0" xfId="0" applyAlignment="1" applyBorder="1" applyFont="1">
      <alignment horizontal="center" vertical="bottom"/>
    </xf>
    <xf borderId="5" fillId="0" fontId="7" numFmtId="4" xfId="0" applyAlignment="1" applyBorder="1" applyFont="1" applyNumberFormat="1">
      <alignment horizontal="center" vertical="bottom"/>
    </xf>
    <xf borderId="1" fillId="2" fontId="1" numFmtId="0" xfId="0" applyAlignment="1" applyBorder="1" applyFont="1">
      <alignment readingOrder="0" shrinkToFit="0" wrapText="1"/>
    </xf>
    <xf borderId="6" fillId="3" fontId="1" numFmtId="0" xfId="0" applyAlignment="1" applyBorder="1" applyFont="1">
      <alignment horizontal="center" shrinkToFit="0" wrapText="1"/>
    </xf>
    <xf borderId="5" fillId="0" fontId="20" numFmtId="0" xfId="0" applyAlignment="1" applyBorder="1" applyFont="1">
      <alignment horizontal="center"/>
    </xf>
    <xf borderId="7" fillId="0" fontId="20" numFmtId="0" xfId="0" applyAlignment="1" applyBorder="1" applyFont="1">
      <alignment horizontal="center"/>
    </xf>
    <xf borderId="7" fillId="0" fontId="20" numFmtId="4" xfId="0" applyAlignment="1" applyBorder="1" applyFont="1" applyNumberFormat="1">
      <alignment horizontal="center"/>
    </xf>
    <xf borderId="0" fillId="0" fontId="21" numFmtId="0" xfId="0" applyAlignment="1" applyFont="1">
      <alignment readingOrder="0" shrinkToFit="0" wrapText="1"/>
    </xf>
    <xf borderId="0" fillId="0" fontId="22" numFmtId="3"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mn-lt"/>
              </a:defRPr>
            </a:pPr>
            <a:r>
              <a:rPr b="0" i="0" sz="1200">
                <a:solidFill>
                  <a:srgbClr val="757575"/>
                </a:solidFill>
                <a:latin typeface="+mn-lt"/>
              </a:rPr>
              <a:t>EVOLUCIÓN TRIMESTRAL (1T 2026 VS 2T 2026)</a:t>
            </a:r>
          </a:p>
        </c:rich>
      </c:tx>
      <c:overlay val="0"/>
    </c:title>
    <c:plotArea>
      <c:layout/>
      <c:barChart>
        <c:barDir val="col"/>
        <c:ser>
          <c:idx val="0"/>
          <c:order val="0"/>
          <c:tx>
            <c:v>1T 2025</c:v>
          </c:tx>
          <c:spPr>
            <a:solidFill>
              <a:srgbClr val="800080"/>
            </a:solidFill>
            <a:ln cmpd="sng">
              <a:noFill/>
            </a:ln>
          </c:spPr>
          <c:dLbls>
            <c:numFmt formatCode="#,##0\ [$€-1]" sourceLinked="0"/>
            <c:txPr>
              <a:bodyPr/>
              <a:lstStyle/>
              <a:p>
                <a:pPr lvl="0">
                  <a:defRPr b="1" i="0"/>
                </a:pPr>
              </a:p>
            </c:txPr>
            <c:showLegendKey val="0"/>
            <c:showVal val="1"/>
            <c:showCatName val="0"/>
            <c:showSerName val="0"/>
            <c:showPercent val="0"/>
            <c:showBubbleSize val="0"/>
          </c:dLbls>
          <c:cat>
            <c:strRef>
              <c:f>'1. Índice Trimestral 2T 2026'!$B$51:$E$51</c:f>
            </c:strRef>
          </c:cat>
          <c:val>
            <c:numRef>
              <c:f>'1. Índice Trimestral 2T 2026'!$B$52:$E$52</c:f>
              <c:numCache/>
            </c:numRef>
          </c:val>
        </c:ser>
        <c:ser>
          <c:idx val="1"/>
          <c:order val="1"/>
          <c:tx>
            <c:v>2T 2025</c:v>
          </c:tx>
          <c:spPr>
            <a:solidFill>
              <a:srgbClr val="F27B0E"/>
            </a:solidFill>
            <a:ln cmpd="sng">
              <a:noFill/>
            </a:ln>
          </c:spPr>
          <c:dLbls>
            <c:numFmt formatCode="#,##0\ [$€-1]" sourceLinked="0"/>
            <c:txPr>
              <a:bodyPr/>
              <a:lstStyle/>
              <a:p>
                <a:pPr lvl="0">
                  <a:defRPr b="1" i="0"/>
                </a:pPr>
              </a:p>
            </c:txPr>
            <c:showLegendKey val="0"/>
            <c:showVal val="1"/>
            <c:showCatName val="0"/>
            <c:showSerName val="0"/>
            <c:showPercent val="0"/>
            <c:showBubbleSize val="0"/>
          </c:dLbls>
          <c:cat>
            <c:strRef>
              <c:f>'1. Índice Trimestral 2T 2026'!$B$51:$E$51</c:f>
            </c:strRef>
          </c:cat>
          <c:val>
            <c:numRef>
              <c:f>'1. Índice Trimestral 2T 2026'!$B$53:$E$53</c:f>
              <c:numCache/>
            </c:numRef>
          </c:val>
        </c:ser>
        <c:axId val="1024350323"/>
        <c:axId val="689221301"/>
      </c:barChart>
      <c:catAx>
        <c:axId val="102435032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a:solidFill>
                  <a:srgbClr val="000000"/>
                </a:solidFill>
                <a:latin typeface="+mn-lt"/>
              </a:defRPr>
            </a:pPr>
          </a:p>
        </c:txPr>
        <c:crossAx val="689221301"/>
      </c:catAx>
      <c:valAx>
        <c:axId val="6892213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a:solidFill>
                  <a:srgbClr val="000000"/>
                </a:solidFill>
                <a:latin typeface="+mn-lt"/>
              </a:defRPr>
            </a:pPr>
          </a:p>
        </c:txPr>
        <c:crossAx val="1024350323"/>
      </c:valAx>
    </c:plotArea>
    <c:legend>
      <c:legendPos val="r"/>
      <c:overlay val="0"/>
      <c:txPr>
        <a:bodyPr/>
        <a:lstStyle/>
        <a:p>
          <a:pPr lvl="0">
            <a:defRPr b="0" i="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200">
                <a:solidFill>
                  <a:srgbClr val="757575"/>
                </a:solidFill>
                <a:latin typeface="+mn-lt"/>
              </a:defRPr>
            </a:pPr>
            <a:r>
              <a:rPr b="0" i="0" sz="1200">
                <a:solidFill>
                  <a:srgbClr val="757575"/>
                </a:solidFill>
                <a:latin typeface="+mn-lt"/>
              </a:rPr>
              <a:t>EVOLUCIÓN INTERANUAL DEL PRECIO DE LOS SEGUROS DE COCHE 2T 2025 VS 2T 2026</a:t>
            </a:r>
          </a:p>
        </c:rich>
      </c:tx>
      <c:overlay val="0"/>
    </c:title>
    <c:plotArea>
      <c:layout/>
      <c:barChart>
        <c:barDir val="col"/>
        <c:ser>
          <c:idx val="0"/>
          <c:order val="0"/>
          <c:tx>
            <c:v>2T 2025</c:v>
          </c:tx>
          <c:spPr>
            <a:solidFill>
              <a:srgbClr val="800080"/>
            </a:solidFill>
            <a:ln cmpd="sng">
              <a:noFill/>
            </a:ln>
          </c:spPr>
          <c:dLbls>
            <c:numFmt formatCode="#,##0\ [$€-1]" sourceLinked="0"/>
            <c:txPr>
              <a:bodyPr/>
              <a:lstStyle/>
              <a:p>
                <a:pPr lvl="0">
                  <a:defRPr b="1" i="0"/>
                </a:pPr>
              </a:p>
            </c:txPr>
            <c:showLegendKey val="0"/>
            <c:showVal val="1"/>
            <c:showCatName val="0"/>
            <c:showSerName val="0"/>
            <c:showPercent val="0"/>
            <c:showBubbleSize val="0"/>
          </c:dLbls>
          <c:cat>
            <c:strRef>
              <c:f>'1. Índice Trimestral 2T 2026'!$B$31:$E$31</c:f>
            </c:strRef>
          </c:cat>
          <c:val>
            <c:numRef>
              <c:f>'1. Índice Trimestral 2T 2026'!$B$32:$E$32</c:f>
              <c:numCache/>
            </c:numRef>
          </c:val>
        </c:ser>
        <c:ser>
          <c:idx val="1"/>
          <c:order val="1"/>
          <c:tx>
            <c:v>2T 2026</c:v>
          </c:tx>
          <c:spPr>
            <a:solidFill>
              <a:srgbClr val="F27B0E"/>
            </a:solidFill>
            <a:ln cmpd="sng">
              <a:noFill/>
            </a:ln>
          </c:spPr>
          <c:dLbls>
            <c:numFmt formatCode="#,##0\ [$€-1]" sourceLinked="0"/>
            <c:txPr>
              <a:bodyPr/>
              <a:lstStyle/>
              <a:p>
                <a:pPr lvl="0">
                  <a:defRPr b="1" i="0"/>
                </a:pPr>
              </a:p>
            </c:txPr>
            <c:showLegendKey val="0"/>
            <c:showVal val="1"/>
            <c:showCatName val="0"/>
            <c:showSerName val="0"/>
            <c:showPercent val="0"/>
            <c:showBubbleSize val="0"/>
          </c:dLbls>
          <c:cat>
            <c:strRef>
              <c:f>'1. Índice Trimestral 2T 2026'!$B$31:$E$31</c:f>
            </c:strRef>
          </c:cat>
          <c:val>
            <c:numRef>
              <c:f>'1. Índice Trimestral 2T 2026'!$B$33:$E$33</c:f>
              <c:numCache/>
            </c:numRef>
          </c:val>
        </c:ser>
        <c:axId val="462999507"/>
        <c:axId val="451226434"/>
      </c:barChart>
      <c:catAx>
        <c:axId val="4629995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a:solidFill>
                  <a:srgbClr val="000000"/>
                </a:solidFill>
                <a:latin typeface="+mn-lt"/>
              </a:defRPr>
            </a:pPr>
          </a:p>
        </c:txPr>
        <c:crossAx val="451226434"/>
      </c:catAx>
      <c:valAx>
        <c:axId val="45122643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a:solidFill>
                  <a:srgbClr val="000000"/>
                </a:solidFill>
                <a:latin typeface="+mn-lt"/>
              </a:defRPr>
            </a:pPr>
          </a:p>
        </c:txPr>
        <c:crossAx val="462999507"/>
      </c:valAx>
    </c:plotArea>
    <c:legend>
      <c:legendPos val="r"/>
      <c:overlay val="0"/>
      <c:txPr>
        <a:bodyPr/>
        <a:lstStyle/>
        <a:p>
          <a:pPr lvl="0">
            <a:defRPr b="0" i="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266700</xdr:colOff>
      <xdr:row>48</xdr:row>
      <xdr:rowOff>180975</xdr:rowOff>
    </xdr:from>
    <xdr:ext cx="6743700" cy="4171950"/>
    <xdr:graphicFrame>
      <xdr:nvGraphicFramePr>
        <xdr:cNvPr id="1255939717"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180975</xdr:colOff>
      <xdr:row>29</xdr:row>
      <xdr:rowOff>28575</xdr:rowOff>
    </xdr:from>
    <xdr:ext cx="6743700" cy="4171950"/>
    <xdr:graphicFrame>
      <xdr:nvGraphicFramePr>
        <xdr:cNvPr id="412944987" name="Chart 2" title="Gráfico"/>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5</xdr:col>
      <xdr:colOff>676275</xdr:colOff>
      <xdr:row>70</xdr:row>
      <xdr:rowOff>190500</xdr:rowOff>
    </xdr:from>
    <xdr:ext cx="9963150" cy="51911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38"/>
    <col customWidth="1" min="2" max="2" width="13.63"/>
    <col customWidth="1" min="3" max="3" width="14.25"/>
    <col customWidth="1" min="10" max="10" width="14.75"/>
    <col customWidth="1" min="12" max="13" width="15.13"/>
    <col customWidth="1" min="14" max="15" width="14.88"/>
    <col customWidth="1" min="17" max="18" width="15.75"/>
  </cols>
  <sheetData>
    <row r="1" ht="15.75" customHeight="1">
      <c r="A1" s="1" t="s">
        <v>0</v>
      </c>
      <c r="B1" s="2"/>
      <c r="C1" s="2"/>
      <c r="D1" s="2"/>
      <c r="E1" s="2"/>
      <c r="F1" s="2"/>
      <c r="G1" s="2"/>
      <c r="H1" s="2"/>
      <c r="I1" s="2"/>
      <c r="J1" s="2"/>
      <c r="K1" s="2"/>
      <c r="S1" s="3"/>
      <c r="T1" s="3"/>
      <c r="U1" s="3"/>
      <c r="V1" s="3"/>
      <c r="W1" s="3"/>
      <c r="X1" s="3"/>
      <c r="Y1" s="3"/>
      <c r="Z1" s="3"/>
      <c r="AA1" s="3"/>
      <c r="AB1" s="3"/>
      <c r="AC1" s="4"/>
      <c r="AD1" s="4"/>
      <c r="AE1" s="4"/>
      <c r="AF1" s="4"/>
      <c r="AG1" s="4"/>
      <c r="AH1" s="4"/>
      <c r="AI1" s="4"/>
      <c r="AJ1" s="4"/>
      <c r="AK1" s="4"/>
      <c r="AL1" s="4"/>
      <c r="AM1" s="4"/>
      <c r="AN1" s="4"/>
    </row>
    <row r="2" ht="53.25" customHeight="1">
      <c r="A2" s="5" t="s">
        <v>1</v>
      </c>
      <c r="B2" s="6" t="s">
        <v>2</v>
      </c>
      <c r="C2" s="6" t="s">
        <v>3</v>
      </c>
      <c r="D2" s="6" t="s">
        <v>4</v>
      </c>
      <c r="E2" s="7" t="s">
        <v>5</v>
      </c>
      <c r="F2" s="6" t="s">
        <v>6</v>
      </c>
      <c r="G2" s="6" t="s">
        <v>7</v>
      </c>
      <c r="H2" s="6" t="s">
        <v>8</v>
      </c>
      <c r="I2" s="7" t="s">
        <v>9</v>
      </c>
      <c r="J2" s="8" t="s">
        <v>10</v>
      </c>
      <c r="K2" s="8" t="s">
        <v>11</v>
      </c>
      <c r="S2" s="9"/>
      <c r="T2" s="9"/>
      <c r="U2" s="9"/>
      <c r="V2" s="9"/>
      <c r="W2" s="10"/>
      <c r="X2" s="10"/>
      <c r="Y2" s="10"/>
      <c r="Z2" s="10"/>
      <c r="AA2" s="10"/>
      <c r="AB2" s="10"/>
      <c r="AC2" s="11"/>
      <c r="AD2" s="11"/>
      <c r="AE2" s="11"/>
      <c r="AF2" s="11"/>
      <c r="AG2" s="11"/>
      <c r="AH2" s="11"/>
      <c r="AI2" s="11"/>
      <c r="AJ2" s="11"/>
      <c r="AK2" s="11"/>
      <c r="AL2" s="11"/>
      <c r="AM2" s="11"/>
      <c r="AN2" s="11"/>
    </row>
    <row r="3" ht="15.75" customHeight="1">
      <c r="A3" s="12" t="s">
        <v>12</v>
      </c>
      <c r="B3" s="13">
        <v>544.92</v>
      </c>
      <c r="C3" s="13">
        <v>546.94</v>
      </c>
      <c r="D3" s="13">
        <v>522.23</v>
      </c>
      <c r="E3" s="14">
        <f t="shared" ref="E3:E6" si="1">AVERAGE(B3:D3)</f>
        <v>538.03</v>
      </c>
      <c r="F3" s="15">
        <v>502.6</v>
      </c>
      <c r="G3" s="15">
        <v>507.54</v>
      </c>
      <c r="H3" s="15">
        <v>498.88</v>
      </c>
      <c r="I3" s="14">
        <f t="shared" ref="I3:I6" si="2">AVERAGE(F3:H3)</f>
        <v>503.0066667</v>
      </c>
      <c r="J3" s="16">
        <f t="shared" ref="J3:J6" si="3">(I3-E3)</f>
        <v>-35.02333333</v>
      </c>
      <c r="K3" s="17">
        <f t="shared" ref="K3:K6" si="4">(I3-E3)*100/E3</f>
        <v>-6.509550273</v>
      </c>
      <c r="S3" s="18"/>
      <c r="T3" s="18"/>
      <c r="U3" s="18"/>
      <c r="V3" s="18"/>
      <c r="W3" s="3"/>
      <c r="X3" s="3"/>
      <c r="Y3" s="3"/>
      <c r="Z3" s="3"/>
      <c r="AA3" s="3"/>
      <c r="AB3" s="3"/>
      <c r="AC3" s="4"/>
      <c r="AD3" s="4"/>
      <c r="AE3" s="4"/>
      <c r="AF3" s="4"/>
      <c r="AG3" s="4"/>
      <c r="AH3" s="4"/>
      <c r="AI3" s="4"/>
      <c r="AJ3" s="4"/>
      <c r="AK3" s="4"/>
      <c r="AL3" s="4"/>
      <c r="AM3" s="4"/>
      <c r="AN3" s="4"/>
    </row>
    <row r="4" ht="15.75" customHeight="1">
      <c r="A4" s="12" t="s">
        <v>13</v>
      </c>
      <c r="B4" s="13">
        <v>599.56</v>
      </c>
      <c r="C4" s="13">
        <v>605.46</v>
      </c>
      <c r="D4" s="13">
        <v>577.97</v>
      </c>
      <c r="E4" s="14">
        <f t="shared" si="1"/>
        <v>594.33</v>
      </c>
      <c r="F4" s="15">
        <v>563.61</v>
      </c>
      <c r="G4" s="15">
        <v>569.59</v>
      </c>
      <c r="H4" s="15">
        <v>567.47</v>
      </c>
      <c r="I4" s="14">
        <f t="shared" si="2"/>
        <v>566.89</v>
      </c>
      <c r="J4" s="16">
        <f t="shared" si="3"/>
        <v>-27.44</v>
      </c>
      <c r="K4" s="17">
        <f t="shared" si="4"/>
        <v>-4.61696364</v>
      </c>
      <c r="S4" s="18"/>
      <c r="T4" s="18"/>
      <c r="U4" s="18"/>
      <c r="V4" s="18"/>
      <c r="W4" s="3"/>
      <c r="X4" s="3"/>
      <c r="Y4" s="3"/>
      <c r="Z4" s="3"/>
      <c r="AA4" s="3"/>
      <c r="AB4" s="3"/>
      <c r="AC4" s="4"/>
      <c r="AD4" s="4"/>
      <c r="AE4" s="4"/>
      <c r="AF4" s="4"/>
      <c r="AG4" s="4"/>
      <c r="AH4" s="4"/>
      <c r="AI4" s="4"/>
      <c r="AJ4" s="4"/>
      <c r="AK4" s="4"/>
      <c r="AL4" s="4"/>
      <c r="AM4" s="4"/>
      <c r="AN4" s="4"/>
    </row>
    <row r="5" ht="15.75" customHeight="1">
      <c r="A5" s="12" t="s">
        <v>14</v>
      </c>
      <c r="B5" s="19">
        <v>2835.51</v>
      </c>
      <c r="C5" s="19">
        <v>2830.24</v>
      </c>
      <c r="D5" s="19">
        <v>2763.21</v>
      </c>
      <c r="E5" s="20">
        <f t="shared" si="1"/>
        <v>2809.653333</v>
      </c>
      <c r="F5" s="21">
        <v>3091.81</v>
      </c>
      <c r="G5" s="21">
        <v>3041.8</v>
      </c>
      <c r="H5" s="21">
        <v>3364.12</v>
      </c>
      <c r="I5" s="22">
        <f t="shared" si="2"/>
        <v>3165.91</v>
      </c>
      <c r="J5" s="16">
        <f t="shared" si="3"/>
        <v>356.2566667</v>
      </c>
      <c r="K5" s="17">
        <f t="shared" si="4"/>
        <v>12.67973748</v>
      </c>
      <c r="S5" s="18"/>
      <c r="T5" s="18"/>
      <c r="U5" s="18"/>
      <c r="V5" s="18"/>
      <c r="W5" s="3"/>
      <c r="X5" s="3"/>
      <c r="Y5" s="3"/>
      <c r="Z5" s="3"/>
      <c r="AA5" s="3"/>
      <c r="AB5" s="3"/>
      <c r="AC5" s="4"/>
      <c r="AD5" s="4"/>
      <c r="AE5" s="4"/>
      <c r="AF5" s="4"/>
      <c r="AG5" s="4"/>
      <c r="AH5" s="4"/>
      <c r="AI5" s="4"/>
      <c r="AJ5" s="4"/>
      <c r="AK5" s="4"/>
      <c r="AL5" s="4"/>
      <c r="AM5" s="4"/>
      <c r="AN5" s="4"/>
    </row>
    <row r="6" ht="15.75" customHeight="1">
      <c r="A6" s="23" t="s">
        <v>15</v>
      </c>
      <c r="B6" s="24">
        <f t="shared" ref="B6:D6" si="5">AVERAGE(B3:B5)</f>
        <v>1326.663333</v>
      </c>
      <c r="C6" s="24">
        <f t="shared" si="5"/>
        <v>1327.546667</v>
      </c>
      <c r="D6" s="24">
        <f t="shared" si="5"/>
        <v>1287.803333</v>
      </c>
      <c r="E6" s="25">
        <f t="shared" si="1"/>
        <v>1314.004444</v>
      </c>
      <c r="F6" s="24">
        <f t="shared" ref="F6:H6" si="6">AVERAGE(F3:F5)</f>
        <v>1386.006667</v>
      </c>
      <c r="G6" s="24">
        <f t="shared" si="6"/>
        <v>1372.976667</v>
      </c>
      <c r="H6" s="24">
        <f t="shared" si="6"/>
        <v>1476.823333</v>
      </c>
      <c r="I6" s="25">
        <f t="shared" si="2"/>
        <v>1411.935556</v>
      </c>
      <c r="J6" s="16">
        <f t="shared" si="3"/>
        <v>97.93111111</v>
      </c>
      <c r="K6" s="17">
        <f t="shared" si="4"/>
        <v>7.452875181</v>
      </c>
      <c r="S6" s="18"/>
      <c r="T6" s="18"/>
      <c r="U6" s="18"/>
      <c r="V6" s="18"/>
      <c r="W6" s="3"/>
      <c r="X6" s="3"/>
      <c r="Y6" s="3"/>
      <c r="Z6" s="3"/>
      <c r="AA6" s="3"/>
      <c r="AB6" s="3"/>
      <c r="AC6" s="4"/>
      <c r="AD6" s="4"/>
      <c r="AE6" s="4"/>
      <c r="AF6" s="4"/>
      <c r="AG6" s="4"/>
      <c r="AH6" s="4"/>
      <c r="AI6" s="4"/>
      <c r="AJ6" s="4"/>
      <c r="AK6" s="4"/>
      <c r="AL6" s="4"/>
      <c r="AM6" s="4"/>
      <c r="AN6" s="4"/>
    </row>
    <row r="7" ht="15.75" customHeight="1">
      <c r="A7" s="26" t="s">
        <v>16</v>
      </c>
      <c r="U7" s="18"/>
      <c r="V7" s="18"/>
      <c r="W7" s="3"/>
      <c r="X7" s="3"/>
      <c r="Y7" s="3"/>
      <c r="Z7" s="3"/>
      <c r="AA7" s="3"/>
      <c r="AB7" s="3"/>
      <c r="AC7" s="4"/>
      <c r="AD7" s="4"/>
      <c r="AE7" s="4"/>
      <c r="AF7" s="4"/>
      <c r="AG7" s="4"/>
      <c r="AH7" s="4"/>
      <c r="AI7" s="4"/>
      <c r="AJ7" s="4"/>
      <c r="AK7" s="4"/>
      <c r="AL7" s="4"/>
      <c r="AM7" s="4"/>
      <c r="AN7" s="4"/>
    </row>
    <row r="8" ht="15.75" customHeight="1">
      <c r="A8" s="18"/>
      <c r="B8" s="27"/>
      <c r="C8" s="27"/>
      <c r="D8" s="18"/>
      <c r="E8" s="18"/>
      <c r="F8" s="18"/>
      <c r="G8" s="18"/>
      <c r="H8" s="18"/>
      <c r="I8" s="18"/>
      <c r="J8" s="18"/>
      <c r="K8" s="18"/>
      <c r="L8" s="18"/>
      <c r="M8" s="18"/>
      <c r="N8" s="18"/>
      <c r="O8" s="18"/>
      <c r="P8" s="18"/>
      <c r="Q8" s="18"/>
      <c r="R8" s="18"/>
      <c r="S8" s="18"/>
      <c r="T8" s="18"/>
      <c r="U8" s="18"/>
      <c r="V8" s="18"/>
      <c r="W8" s="3"/>
      <c r="X8" s="3"/>
      <c r="Y8" s="3"/>
      <c r="Z8" s="3"/>
      <c r="AA8" s="3"/>
      <c r="AB8" s="3"/>
      <c r="AC8" s="4"/>
      <c r="AD8" s="4"/>
      <c r="AE8" s="4"/>
      <c r="AF8" s="4"/>
      <c r="AG8" s="4"/>
      <c r="AH8" s="4"/>
      <c r="AI8" s="4"/>
      <c r="AJ8" s="4"/>
      <c r="AK8" s="4"/>
      <c r="AL8" s="4"/>
      <c r="AM8" s="4"/>
      <c r="AN8" s="4"/>
    </row>
    <row r="9" ht="15.75" customHeight="1">
      <c r="A9" s="1" t="s">
        <v>17</v>
      </c>
      <c r="B9" s="2"/>
      <c r="C9" s="2"/>
      <c r="D9" s="2"/>
      <c r="E9" s="2"/>
      <c r="F9" s="2"/>
      <c r="G9" s="2"/>
      <c r="H9" s="2"/>
      <c r="I9" s="2"/>
      <c r="J9" s="2"/>
      <c r="K9" s="2"/>
      <c r="L9" s="2"/>
      <c r="M9" s="2"/>
      <c r="N9" s="2"/>
      <c r="O9" s="2"/>
      <c r="P9" s="2"/>
      <c r="Q9" s="27"/>
      <c r="R9" s="27"/>
      <c r="S9" s="18"/>
      <c r="T9" s="18"/>
      <c r="U9" s="18"/>
      <c r="V9" s="18"/>
      <c r="W9" s="3"/>
      <c r="X9" s="3"/>
      <c r="Y9" s="3"/>
      <c r="Z9" s="3"/>
      <c r="AA9" s="3"/>
      <c r="AB9" s="3"/>
      <c r="AC9" s="4"/>
      <c r="AD9" s="4"/>
      <c r="AE9" s="4"/>
      <c r="AF9" s="4"/>
      <c r="AG9" s="4"/>
      <c r="AH9" s="4"/>
      <c r="AI9" s="4"/>
      <c r="AJ9" s="4"/>
      <c r="AK9" s="4"/>
      <c r="AL9" s="4"/>
      <c r="AM9" s="4"/>
      <c r="AN9" s="4"/>
    </row>
    <row r="10" ht="52.5" customHeight="1">
      <c r="A10" s="28" t="s">
        <v>1</v>
      </c>
      <c r="B10" s="6" t="s">
        <v>18</v>
      </c>
      <c r="C10" s="6" t="s">
        <v>19</v>
      </c>
      <c r="D10" s="29" t="s">
        <v>20</v>
      </c>
      <c r="E10" s="6" t="s">
        <v>21</v>
      </c>
      <c r="F10" s="29" t="s">
        <v>22</v>
      </c>
      <c r="G10" s="30" t="s">
        <v>23</v>
      </c>
      <c r="H10" s="6" t="s">
        <v>6</v>
      </c>
      <c r="I10" s="29" t="s">
        <v>24</v>
      </c>
      <c r="J10" s="6" t="s">
        <v>7</v>
      </c>
      <c r="K10" s="29" t="s">
        <v>25</v>
      </c>
      <c r="L10" s="6" t="s">
        <v>8</v>
      </c>
      <c r="M10" s="29" t="s">
        <v>26</v>
      </c>
      <c r="N10" s="30" t="s">
        <v>9</v>
      </c>
      <c r="O10" s="31" t="s">
        <v>27</v>
      </c>
      <c r="P10" s="31" t="s">
        <v>28</v>
      </c>
      <c r="Q10" s="32"/>
      <c r="R10" s="32"/>
      <c r="S10" s="32"/>
      <c r="T10" s="32"/>
      <c r="U10" s="32"/>
      <c r="V10" s="32"/>
      <c r="W10" s="32"/>
      <c r="X10" s="32"/>
      <c r="Y10" s="32"/>
      <c r="Z10" s="32"/>
      <c r="AA10" s="32"/>
      <c r="AB10" s="32"/>
      <c r="AC10" s="32"/>
      <c r="AD10" s="32"/>
      <c r="AE10" s="32"/>
      <c r="AF10" s="32"/>
      <c r="AG10" s="32"/>
      <c r="AH10" s="32"/>
      <c r="AI10" s="32"/>
      <c r="AJ10" s="32"/>
      <c r="AK10" s="32"/>
      <c r="AL10" s="32"/>
      <c r="AM10" s="32"/>
      <c r="AN10" s="32"/>
    </row>
    <row r="11">
      <c r="A11" s="33" t="s">
        <v>12</v>
      </c>
      <c r="B11" s="15">
        <v>503.26</v>
      </c>
      <c r="C11" s="15">
        <v>497.83</v>
      </c>
      <c r="D11" s="34">
        <f t="shared" ref="D11:D14" si="7">(C11-B11)*100/B11</f>
        <v>-1.078965147</v>
      </c>
      <c r="E11" s="15">
        <v>491.84</v>
      </c>
      <c r="F11" s="34">
        <f t="shared" ref="F11:F14" si="8">(E11-C11)*100/C11</f>
        <v>-1.203221983</v>
      </c>
      <c r="G11" s="35">
        <f t="shared" ref="G11:G14" si="9">AVERAGE(B11,C11,E11)</f>
        <v>497.6433333</v>
      </c>
      <c r="H11" s="15">
        <v>502.6</v>
      </c>
      <c r="I11" s="34">
        <f t="shared" ref="I11:I14" si="10">(H11-E11)*100/E11</f>
        <v>2.187703318</v>
      </c>
      <c r="J11" s="15">
        <v>507.54</v>
      </c>
      <c r="K11" s="34">
        <f t="shared" ref="K11:K14" si="11">(J11-H11)*100/H11</f>
        <v>0.9828889773</v>
      </c>
      <c r="L11" s="15">
        <v>498.88</v>
      </c>
      <c r="M11" s="34">
        <f t="shared" ref="M11:M14" si="12">(L11-J11)*100/J11</f>
        <v>-1.706269457</v>
      </c>
      <c r="N11" s="35">
        <f t="shared" ref="N11:N14" si="13">AVERAGE(H11,J11,L11)</f>
        <v>503.0066667</v>
      </c>
      <c r="O11" s="36">
        <f t="shared" ref="O11:O14" si="14">N11-G11</f>
        <v>5.363333333</v>
      </c>
      <c r="P11" s="34">
        <f t="shared" ref="P11:P14" si="15">(N11-G11)*100/G11</f>
        <v>1.077746445</v>
      </c>
      <c r="Q11" s="32"/>
      <c r="R11" s="32"/>
      <c r="S11" s="32"/>
      <c r="T11" s="32"/>
      <c r="U11" s="32"/>
      <c r="V11" s="32"/>
      <c r="W11" s="32"/>
      <c r="X11" s="32"/>
      <c r="Y11" s="32"/>
      <c r="Z11" s="32"/>
      <c r="AA11" s="32"/>
      <c r="AB11" s="32"/>
      <c r="AC11" s="32"/>
      <c r="AD11" s="32"/>
      <c r="AE11" s="32"/>
      <c r="AF11" s="32"/>
      <c r="AG11" s="32"/>
      <c r="AH11" s="32"/>
      <c r="AI11" s="32"/>
      <c r="AJ11" s="32"/>
      <c r="AK11" s="32"/>
      <c r="AL11" s="32"/>
      <c r="AM11" s="32"/>
      <c r="AN11" s="32"/>
    </row>
    <row r="12" ht="15.75" customHeight="1">
      <c r="A12" s="33" t="s">
        <v>13</v>
      </c>
      <c r="B12" s="15">
        <v>575.79</v>
      </c>
      <c r="C12" s="15">
        <v>562.08</v>
      </c>
      <c r="D12" s="34">
        <f t="shared" si="7"/>
        <v>-2.381076434</v>
      </c>
      <c r="E12" s="15">
        <v>557.87</v>
      </c>
      <c r="F12" s="34">
        <f t="shared" si="8"/>
        <v>-0.7490037005</v>
      </c>
      <c r="G12" s="35">
        <f t="shared" si="9"/>
        <v>565.2466667</v>
      </c>
      <c r="H12" s="15">
        <v>563.61</v>
      </c>
      <c r="I12" s="34">
        <f t="shared" si="10"/>
        <v>1.028913546</v>
      </c>
      <c r="J12" s="15">
        <v>569.59</v>
      </c>
      <c r="K12" s="34">
        <f t="shared" si="11"/>
        <v>1.06101737</v>
      </c>
      <c r="L12" s="15">
        <v>567.47</v>
      </c>
      <c r="M12" s="34">
        <f t="shared" si="12"/>
        <v>-0.3721975456</v>
      </c>
      <c r="N12" s="35">
        <f t="shared" si="13"/>
        <v>566.89</v>
      </c>
      <c r="O12" s="36">
        <f t="shared" si="14"/>
        <v>1.643333333</v>
      </c>
      <c r="P12" s="34">
        <f t="shared" si="15"/>
        <v>0.2907285315</v>
      </c>
      <c r="Q12" s="32"/>
      <c r="R12" s="32"/>
      <c r="S12" s="32"/>
      <c r="T12" s="32"/>
      <c r="U12" s="32"/>
      <c r="V12" s="32"/>
      <c r="W12" s="32"/>
      <c r="X12" s="32"/>
      <c r="Y12" s="32"/>
      <c r="Z12" s="32"/>
      <c r="AA12" s="32"/>
      <c r="AB12" s="32"/>
      <c r="AC12" s="32"/>
      <c r="AD12" s="32"/>
      <c r="AE12" s="32"/>
      <c r="AF12" s="32"/>
      <c r="AG12" s="32"/>
      <c r="AH12" s="32"/>
      <c r="AI12" s="32"/>
      <c r="AJ12" s="32"/>
      <c r="AK12" s="32"/>
      <c r="AL12" s="32"/>
      <c r="AM12" s="32"/>
      <c r="AN12" s="32"/>
    </row>
    <row r="13" ht="15.75" customHeight="1">
      <c r="A13" s="33" t="s">
        <v>14</v>
      </c>
      <c r="B13" s="21">
        <v>2669.15</v>
      </c>
      <c r="C13" s="21">
        <v>2659.51</v>
      </c>
      <c r="D13" s="34">
        <f t="shared" si="7"/>
        <v>-0.3611636663</v>
      </c>
      <c r="E13" s="21">
        <v>2754.83</v>
      </c>
      <c r="F13" s="34">
        <f t="shared" si="8"/>
        <v>3.584118879</v>
      </c>
      <c r="G13" s="25">
        <f t="shared" si="9"/>
        <v>2694.496667</v>
      </c>
      <c r="H13" s="21">
        <v>3091.81</v>
      </c>
      <c r="I13" s="34">
        <f t="shared" si="10"/>
        <v>12.23233376</v>
      </c>
      <c r="J13" s="21">
        <v>3041.8</v>
      </c>
      <c r="K13" s="34">
        <f t="shared" si="11"/>
        <v>-1.617499135</v>
      </c>
      <c r="L13" s="21">
        <v>3364.12</v>
      </c>
      <c r="M13" s="34">
        <f t="shared" si="12"/>
        <v>10.59635742</v>
      </c>
      <c r="N13" s="25">
        <f t="shared" si="13"/>
        <v>3165.91</v>
      </c>
      <c r="O13" s="36">
        <f t="shared" si="14"/>
        <v>471.4133333</v>
      </c>
      <c r="P13" s="34">
        <f t="shared" si="15"/>
        <v>17.49541349</v>
      </c>
      <c r="Q13" s="32"/>
      <c r="R13" s="32"/>
      <c r="S13" s="32"/>
      <c r="T13" s="32"/>
      <c r="U13" s="32"/>
      <c r="V13" s="32"/>
      <c r="W13" s="32"/>
      <c r="X13" s="32"/>
      <c r="Y13" s="32"/>
      <c r="Z13" s="32"/>
      <c r="AA13" s="32"/>
      <c r="AB13" s="32"/>
      <c r="AC13" s="32"/>
      <c r="AD13" s="32"/>
      <c r="AE13" s="32"/>
      <c r="AF13" s="32"/>
      <c r="AG13" s="32"/>
      <c r="AH13" s="32"/>
      <c r="AI13" s="32"/>
      <c r="AJ13" s="32"/>
      <c r="AK13" s="32"/>
      <c r="AL13" s="32"/>
      <c r="AM13" s="32"/>
      <c r="AN13" s="32"/>
    </row>
    <row r="14" ht="15.75" customHeight="1">
      <c r="A14" s="37" t="s">
        <v>15</v>
      </c>
      <c r="B14" s="24">
        <f t="shared" ref="B14:C14" si="16">AVERAGE(B11:B13)</f>
        <v>1249.4</v>
      </c>
      <c r="C14" s="24">
        <f t="shared" si="16"/>
        <v>1239.806667</v>
      </c>
      <c r="D14" s="34">
        <f t="shared" si="7"/>
        <v>-0.7678352276</v>
      </c>
      <c r="E14" s="24">
        <f>AVERAGE(E11:E13)</f>
        <v>1268.18</v>
      </c>
      <c r="F14" s="34">
        <f t="shared" si="8"/>
        <v>2.288528857</v>
      </c>
      <c r="G14" s="25">
        <f t="shared" si="9"/>
        <v>1252.462222</v>
      </c>
      <c r="H14" s="24">
        <f>AVERAGE(H11:H13)</f>
        <v>1386.006667</v>
      </c>
      <c r="I14" s="34">
        <f t="shared" si="10"/>
        <v>9.291004957</v>
      </c>
      <c r="J14" s="24">
        <f>AVERAGE(J11:J13)</f>
        <v>1372.976667</v>
      </c>
      <c r="K14" s="34">
        <f t="shared" si="11"/>
        <v>-0.9401109182</v>
      </c>
      <c r="L14" s="24">
        <f>AVERAGE(L11:L13)</f>
        <v>1476.823333</v>
      </c>
      <c r="M14" s="34">
        <f t="shared" si="12"/>
        <v>7.563614822</v>
      </c>
      <c r="N14" s="25">
        <f t="shared" si="13"/>
        <v>1411.935556</v>
      </c>
      <c r="O14" s="36">
        <f t="shared" si="14"/>
        <v>159.4733333</v>
      </c>
      <c r="P14" s="34">
        <f t="shared" si="15"/>
        <v>12.73278591</v>
      </c>
      <c r="Q14" s="32"/>
      <c r="R14" s="32"/>
      <c r="S14" s="32"/>
      <c r="T14" s="32"/>
      <c r="U14" s="32"/>
      <c r="V14" s="32"/>
      <c r="W14" s="32"/>
      <c r="X14" s="32"/>
      <c r="Y14" s="32"/>
      <c r="Z14" s="32"/>
      <c r="AA14" s="32"/>
      <c r="AB14" s="32"/>
      <c r="AC14" s="32"/>
      <c r="AD14" s="32"/>
      <c r="AE14" s="32"/>
      <c r="AF14" s="32"/>
      <c r="AG14" s="32"/>
      <c r="AH14" s="32"/>
      <c r="AI14" s="32"/>
      <c r="AJ14" s="32"/>
      <c r="AK14" s="32"/>
      <c r="AL14" s="32"/>
      <c r="AM14" s="32"/>
      <c r="AN14" s="32"/>
    </row>
    <row r="15" ht="15.75" customHeight="1">
      <c r="A15" s="26" t="s">
        <v>29</v>
      </c>
      <c r="U15" s="18"/>
      <c r="V15" s="18"/>
      <c r="W15" s="3"/>
      <c r="X15" s="3"/>
      <c r="Y15" s="3"/>
      <c r="Z15" s="3"/>
      <c r="AA15" s="3"/>
      <c r="AB15" s="3"/>
      <c r="AC15" s="4"/>
      <c r="AD15" s="4"/>
      <c r="AE15" s="4"/>
      <c r="AF15" s="4"/>
      <c r="AG15" s="4"/>
      <c r="AH15" s="4"/>
      <c r="AI15" s="4"/>
      <c r="AJ15" s="4"/>
      <c r="AK15" s="4"/>
      <c r="AL15" s="4"/>
      <c r="AM15" s="4"/>
      <c r="AN15" s="4"/>
    </row>
    <row r="16" ht="15.75" customHeight="1">
      <c r="A16" s="18"/>
      <c r="B16" s="27"/>
      <c r="C16" s="27"/>
      <c r="D16" s="18"/>
      <c r="E16" s="18"/>
      <c r="F16" s="18"/>
      <c r="G16" s="18"/>
      <c r="H16" s="18"/>
      <c r="I16" s="18"/>
      <c r="J16" s="18"/>
      <c r="K16" s="18"/>
      <c r="L16" s="18"/>
      <c r="M16" s="18"/>
      <c r="N16" s="18"/>
      <c r="O16" s="18"/>
      <c r="P16" s="18"/>
      <c r="Q16" s="18"/>
      <c r="R16" s="18"/>
      <c r="S16" s="18"/>
      <c r="T16" s="18"/>
      <c r="U16" s="18"/>
      <c r="V16" s="18"/>
      <c r="W16" s="3"/>
      <c r="X16" s="3"/>
      <c r="Y16" s="3"/>
      <c r="Z16" s="3"/>
      <c r="AA16" s="3"/>
      <c r="AB16" s="3"/>
      <c r="AC16" s="4"/>
      <c r="AD16" s="4"/>
      <c r="AE16" s="4"/>
      <c r="AF16" s="4"/>
      <c r="AG16" s="4"/>
      <c r="AH16" s="4"/>
      <c r="AI16" s="4"/>
      <c r="AJ16" s="4"/>
      <c r="AK16" s="4"/>
      <c r="AL16" s="4"/>
      <c r="AM16" s="4"/>
      <c r="AN16" s="4"/>
    </row>
    <row r="17" ht="15.75" customHeight="1">
      <c r="A17" s="18"/>
      <c r="B17" s="27"/>
      <c r="C17" s="27"/>
      <c r="D17" s="18"/>
      <c r="E17" s="18"/>
      <c r="F17" s="18"/>
      <c r="G17" s="18"/>
      <c r="H17" s="18"/>
      <c r="I17" s="18"/>
      <c r="J17" s="18"/>
      <c r="K17" s="18"/>
      <c r="L17" s="18"/>
      <c r="M17" s="18"/>
      <c r="N17" s="18"/>
      <c r="O17" s="18"/>
      <c r="P17" s="18"/>
      <c r="Q17" s="18"/>
      <c r="R17" s="18"/>
      <c r="S17" s="18"/>
      <c r="T17" s="18"/>
      <c r="U17" s="18"/>
      <c r="V17" s="18"/>
      <c r="W17" s="3"/>
      <c r="X17" s="3"/>
      <c r="Y17" s="3"/>
      <c r="Z17" s="3"/>
      <c r="AA17" s="3"/>
      <c r="AB17" s="3"/>
      <c r="AC17" s="4"/>
      <c r="AD17" s="4"/>
      <c r="AE17" s="4"/>
      <c r="AF17" s="4"/>
      <c r="AG17" s="4"/>
      <c r="AH17" s="4"/>
      <c r="AI17" s="4"/>
      <c r="AJ17" s="4"/>
      <c r="AK17" s="4"/>
      <c r="AL17" s="4"/>
      <c r="AM17" s="4"/>
      <c r="AN17" s="4"/>
    </row>
    <row r="18">
      <c r="A18" s="38" t="s">
        <v>30</v>
      </c>
      <c r="B18" s="39">
        <v>45839.0</v>
      </c>
      <c r="C18" s="39">
        <v>45870.0</v>
      </c>
      <c r="D18" s="39">
        <v>45901.0</v>
      </c>
      <c r="E18" s="39">
        <v>45931.0</v>
      </c>
      <c r="F18" s="39">
        <v>45962.0</v>
      </c>
      <c r="G18" s="39">
        <v>45992.0</v>
      </c>
      <c r="H18" s="39">
        <v>46023.0</v>
      </c>
      <c r="I18" s="39">
        <v>46054.0</v>
      </c>
      <c r="J18" s="39">
        <v>46082.0</v>
      </c>
      <c r="K18" s="39">
        <v>46113.0</v>
      </c>
      <c r="L18" s="39">
        <v>46143.0</v>
      </c>
      <c r="M18" s="39">
        <v>46174.0</v>
      </c>
      <c r="N18" s="40" t="s">
        <v>31</v>
      </c>
      <c r="O18" s="18"/>
      <c r="P18" s="18"/>
      <c r="R18" s="18"/>
      <c r="S18" s="18"/>
      <c r="T18" s="18"/>
      <c r="U18" s="18"/>
      <c r="V18" s="18"/>
      <c r="W18" s="3"/>
      <c r="X18" s="3"/>
      <c r="Y18" s="3"/>
      <c r="Z18" s="3"/>
      <c r="AA18" s="3"/>
      <c r="AB18" s="3"/>
      <c r="AC18" s="4"/>
      <c r="AD18" s="4"/>
      <c r="AE18" s="4"/>
      <c r="AF18" s="4"/>
      <c r="AG18" s="4"/>
      <c r="AH18" s="4"/>
      <c r="AI18" s="4"/>
      <c r="AJ18" s="4"/>
      <c r="AK18" s="4"/>
      <c r="AL18" s="4"/>
      <c r="AM18" s="4"/>
      <c r="AN18" s="4"/>
    </row>
    <row r="19" ht="15.75" customHeight="1">
      <c r="A19" s="12" t="s">
        <v>12</v>
      </c>
      <c r="B19" s="41">
        <v>535.17</v>
      </c>
      <c r="C19" s="41">
        <v>535.16</v>
      </c>
      <c r="D19" s="41">
        <v>542.58</v>
      </c>
      <c r="E19" s="41">
        <v>495.73</v>
      </c>
      <c r="F19" s="41">
        <v>498.22</v>
      </c>
      <c r="G19" s="41">
        <v>492.11</v>
      </c>
      <c r="H19" s="42">
        <v>503.26</v>
      </c>
      <c r="I19" s="42">
        <v>497.83</v>
      </c>
      <c r="J19" s="42">
        <v>491.84</v>
      </c>
      <c r="K19" s="42">
        <v>502.6</v>
      </c>
      <c r="L19" s="42">
        <v>507.54</v>
      </c>
      <c r="M19" s="42">
        <v>498.88</v>
      </c>
      <c r="N19" s="43">
        <f t="shared" ref="N19:N22" si="17">AVERAGE(B19:M19)</f>
        <v>508.41</v>
      </c>
      <c r="O19" s="18"/>
      <c r="P19" s="18"/>
      <c r="R19" s="18"/>
      <c r="S19" s="18"/>
      <c r="T19" s="18"/>
      <c r="U19" s="18"/>
      <c r="V19" s="18"/>
      <c r="W19" s="3"/>
      <c r="X19" s="3"/>
      <c r="Y19" s="3"/>
      <c r="Z19" s="3"/>
      <c r="AA19" s="3"/>
      <c r="AB19" s="3"/>
      <c r="AC19" s="4"/>
      <c r="AD19" s="4"/>
      <c r="AE19" s="4"/>
      <c r="AF19" s="4"/>
      <c r="AG19" s="4"/>
      <c r="AH19" s="4"/>
      <c r="AI19" s="4"/>
      <c r="AJ19" s="4"/>
      <c r="AK19" s="4"/>
      <c r="AL19" s="4"/>
      <c r="AM19" s="4"/>
      <c r="AN19" s="4"/>
    </row>
    <row r="20" ht="25.5" customHeight="1">
      <c r="A20" s="12" t="s">
        <v>13</v>
      </c>
      <c r="B20" s="41">
        <v>591.43</v>
      </c>
      <c r="C20" s="41">
        <v>591.7</v>
      </c>
      <c r="D20" s="41">
        <v>602.23</v>
      </c>
      <c r="E20" s="41">
        <v>553.19</v>
      </c>
      <c r="F20" s="41">
        <v>556.14</v>
      </c>
      <c r="G20" s="41">
        <v>553.74</v>
      </c>
      <c r="H20" s="42">
        <v>575.79</v>
      </c>
      <c r="I20" s="42">
        <v>562.08</v>
      </c>
      <c r="J20" s="42">
        <v>557.87</v>
      </c>
      <c r="K20" s="42">
        <v>563.61</v>
      </c>
      <c r="L20" s="42">
        <v>569.59</v>
      </c>
      <c r="M20" s="42">
        <v>567.47</v>
      </c>
      <c r="N20" s="43">
        <f t="shared" si="17"/>
        <v>570.4033333</v>
      </c>
      <c r="O20" s="18"/>
      <c r="P20" s="18"/>
      <c r="R20" s="18"/>
      <c r="S20" s="18"/>
      <c r="T20" s="18"/>
      <c r="U20" s="18"/>
      <c r="V20" s="18"/>
      <c r="W20" s="3"/>
      <c r="X20" s="3"/>
      <c r="Y20" s="3"/>
      <c r="Z20" s="3"/>
      <c r="AA20" s="3"/>
      <c r="AB20" s="3"/>
      <c r="AC20" s="4"/>
      <c r="AD20" s="4"/>
      <c r="AE20" s="4"/>
      <c r="AF20" s="4"/>
      <c r="AG20" s="4"/>
      <c r="AH20" s="4"/>
      <c r="AI20" s="4"/>
      <c r="AJ20" s="4"/>
      <c r="AK20" s="4"/>
      <c r="AL20" s="4"/>
      <c r="AM20" s="4"/>
      <c r="AN20" s="4"/>
    </row>
    <row r="21" ht="15.75" customHeight="1">
      <c r="A21" s="12" t="s">
        <v>14</v>
      </c>
      <c r="B21" s="44">
        <v>2831.0</v>
      </c>
      <c r="C21" s="44">
        <v>2763.5</v>
      </c>
      <c r="D21" s="44">
        <v>2800.83</v>
      </c>
      <c r="E21" s="44">
        <v>2611.32</v>
      </c>
      <c r="F21" s="44">
        <v>2596.32</v>
      </c>
      <c r="G21" s="44">
        <v>2649.7</v>
      </c>
      <c r="H21" s="45">
        <v>2669.15</v>
      </c>
      <c r="I21" s="45">
        <v>2659.51</v>
      </c>
      <c r="J21" s="45">
        <v>2754.83</v>
      </c>
      <c r="K21" s="45">
        <v>3091.81</v>
      </c>
      <c r="L21" s="45">
        <v>3041.8</v>
      </c>
      <c r="M21" s="45">
        <v>3364.12</v>
      </c>
      <c r="N21" s="46">
        <f t="shared" si="17"/>
        <v>2819.490833</v>
      </c>
      <c r="O21" s="18"/>
      <c r="P21" s="18"/>
      <c r="R21" s="18"/>
      <c r="S21" s="18"/>
      <c r="T21" s="18"/>
      <c r="U21" s="18"/>
      <c r="V21" s="18"/>
      <c r="W21" s="3"/>
      <c r="X21" s="3"/>
      <c r="Y21" s="3"/>
      <c r="Z21" s="3"/>
      <c r="AA21" s="3"/>
      <c r="AB21" s="3"/>
      <c r="AC21" s="4"/>
      <c r="AD21" s="4"/>
      <c r="AE21" s="4"/>
      <c r="AF21" s="4"/>
      <c r="AG21" s="4"/>
      <c r="AH21" s="4"/>
      <c r="AI21" s="4"/>
      <c r="AJ21" s="4"/>
      <c r="AK21" s="4"/>
      <c r="AL21" s="4"/>
      <c r="AM21" s="4"/>
      <c r="AN21" s="4"/>
    </row>
    <row r="22" ht="15.75" customHeight="1">
      <c r="A22" s="12" t="s">
        <v>31</v>
      </c>
      <c r="B22" s="47">
        <f t="shared" ref="B22:M22" si="18">AVERAGE(B19:B21)</f>
        <v>1319.2</v>
      </c>
      <c r="C22" s="47">
        <f t="shared" si="18"/>
        <v>1296.786667</v>
      </c>
      <c r="D22" s="47">
        <f t="shared" si="18"/>
        <v>1315.213333</v>
      </c>
      <c r="E22" s="47">
        <f t="shared" si="18"/>
        <v>1220.08</v>
      </c>
      <c r="F22" s="47">
        <f t="shared" si="18"/>
        <v>1216.893333</v>
      </c>
      <c r="G22" s="47">
        <f t="shared" si="18"/>
        <v>1231.85</v>
      </c>
      <c r="H22" s="47">
        <f t="shared" si="18"/>
        <v>1249.4</v>
      </c>
      <c r="I22" s="47">
        <f t="shared" si="18"/>
        <v>1239.806667</v>
      </c>
      <c r="J22" s="47">
        <f t="shared" si="18"/>
        <v>1268.18</v>
      </c>
      <c r="K22" s="47">
        <f t="shared" si="18"/>
        <v>1386.006667</v>
      </c>
      <c r="L22" s="47">
        <f t="shared" si="18"/>
        <v>1372.976667</v>
      </c>
      <c r="M22" s="47">
        <f t="shared" si="18"/>
        <v>1476.823333</v>
      </c>
      <c r="N22" s="46">
        <f t="shared" si="17"/>
        <v>1299.434722</v>
      </c>
      <c r="O22" s="18"/>
      <c r="P22" s="18"/>
      <c r="R22" s="18"/>
      <c r="S22" s="18"/>
      <c r="T22" s="18"/>
      <c r="U22" s="18"/>
      <c r="V22" s="18"/>
      <c r="W22" s="3"/>
      <c r="X22" s="3"/>
      <c r="Y22" s="3"/>
      <c r="Z22" s="3"/>
      <c r="AA22" s="3"/>
      <c r="AB22" s="3"/>
      <c r="AC22" s="4"/>
      <c r="AD22" s="4"/>
      <c r="AE22" s="4"/>
      <c r="AF22" s="4"/>
      <c r="AG22" s="4"/>
      <c r="AH22" s="4"/>
      <c r="AI22" s="4"/>
      <c r="AJ22" s="4"/>
      <c r="AK22" s="4"/>
      <c r="AL22" s="4"/>
      <c r="AM22" s="4"/>
      <c r="AN22" s="4"/>
    </row>
    <row r="23" ht="15.75" customHeight="1">
      <c r="A23" s="18"/>
      <c r="B23" s="27"/>
      <c r="C23" s="27"/>
      <c r="D23" s="18"/>
      <c r="E23" s="18"/>
      <c r="F23" s="18"/>
      <c r="G23" s="18"/>
      <c r="H23" s="18"/>
      <c r="I23" s="18"/>
      <c r="J23" s="18"/>
      <c r="K23" s="18"/>
      <c r="L23" s="18"/>
      <c r="M23" s="18"/>
      <c r="N23" s="18"/>
      <c r="O23" s="18"/>
      <c r="P23" s="18"/>
      <c r="Q23" s="18"/>
      <c r="R23" s="18"/>
      <c r="S23" s="18"/>
      <c r="T23" s="18"/>
      <c r="U23" s="18"/>
      <c r="V23" s="18"/>
      <c r="W23" s="3"/>
      <c r="X23" s="3"/>
      <c r="Y23" s="3"/>
      <c r="Z23" s="3"/>
      <c r="AA23" s="3"/>
      <c r="AB23" s="3"/>
      <c r="AC23" s="4"/>
      <c r="AD23" s="4"/>
      <c r="AE23" s="4"/>
      <c r="AF23" s="4"/>
      <c r="AG23" s="4"/>
      <c r="AH23" s="4"/>
      <c r="AI23" s="4"/>
      <c r="AJ23" s="4"/>
      <c r="AK23" s="4"/>
      <c r="AL23" s="4"/>
      <c r="AM23" s="4"/>
      <c r="AN23" s="4"/>
    </row>
    <row r="24" ht="15.75" customHeight="1">
      <c r="A24" s="48" t="s">
        <v>32</v>
      </c>
      <c r="U24" s="18"/>
      <c r="V24" s="18"/>
      <c r="W24" s="3"/>
      <c r="X24" s="3"/>
      <c r="Y24" s="3"/>
      <c r="Z24" s="3"/>
      <c r="AA24" s="3"/>
      <c r="AB24" s="3"/>
      <c r="AC24" s="4"/>
      <c r="AD24" s="4"/>
      <c r="AE24" s="4"/>
      <c r="AF24" s="4"/>
      <c r="AG24" s="4"/>
      <c r="AH24" s="4"/>
      <c r="AI24" s="4"/>
      <c r="AJ24" s="4"/>
      <c r="AK24" s="4"/>
      <c r="AL24" s="4"/>
      <c r="AM24" s="4"/>
      <c r="AN24" s="4"/>
    </row>
    <row r="25" ht="15.75" customHeight="1">
      <c r="A25" s="18"/>
      <c r="B25" s="27"/>
      <c r="C25" s="27"/>
      <c r="D25" s="18"/>
      <c r="E25" s="18"/>
      <c r="F25" s="18"/>
      <c r="G25" s="18"/>
      <c r="H25" s="18"/>
      <c r="I25" s="18"/>
      <c r="J25" s="18"/>
      <c r="K25" s="18"/>
      <c r="L25" s="18"/>
      <c r="M25" s="18"/>
      <c r="N25" s="18"/>
      <c r="O25" s="18"/>
      <c r="P25" s="18"/>
      <c r="Q25" s="18"/>
      <c r="R25" s="18"/>
      <c r="S25" s="18"/>
      <c r="T25" s="18"/>
      <c r="U25" s="18"/>
      <c r="V25" s="18"/>
      <c r="W25" s="3"/>
      <c r="X25" s="3"/>
      <c r="Y25" s="3"/>
      <c r="Z25" s="3"/>
      <c r="AA25" s="3"/>
      <c r="AB25" s="3"/>
      <c r="AC25" s="4"/>
      <c r="AD25" s="4"/>
      <c r="AE25" s="4"/>
      <c r="AF25" s="4"/>
      <c r="AG25" s="4"/>
      <c r="AH25" s="4"/>
      <c r="AI25" s="4"/>
      <c r="AJ25" s="4"/>
      <c r="AK25" s="4"/>
      <c r="AL25" s="4"/>
      <c r="AM25" s="4"/>
      <c r="AN25" s="4"/>
    </row>
    <row r="26" ht="15.75" customHeight="1">
      <c r="A26" s="18"/>
      <c r="B26" s="27"/>
      <c r="C26" s="27"/>
      <c r="D26" s="18"/>
      <c r="E26" s="18"/>
      <c r="F26" s="18"/>
      <c r="G26" s="18"/>
      <c r="H26" s="18"/>
      <c r="I26" s="18"/>
      <c r="J26" s="18"/>
      <c r="K26" s="18"/>
      <c r="L26" s="18"/>
      <c r="M26" s="18"/>
      <c r="N26" s="18"/>
      <c r="O26" s="18"/>
      <c r="P26" s="18"/>
      <c r="Q26" s="18"/>
      <c r="R26" s="18"/>
      <c r="S26" s="18"/>
      <c r="T26" s="18"/>
      <c r="U26" s="18"/>
      <c r="V26" s="18"/>
      <c r="W26" s="3"/>
      <c r="X26" s="3"/>
      <c r="Y26" s="3"/>
      <c r="Z26" s="3"/>
      <c r="AA26" s="3"/>
      <c r="AB26" s="3"/>
      <c r="AC26" s="4"/>
      <c r="AD26" s="4"/>
      <c r="AE26" s="4"/>
      <c r="AF26" s="4"/>
      <c r="AG26" s="4"/>
      <c r="AH26" s="4"/>
      <c r="AI26" s="4"/>
      <c r="AJ26" s="4"/>
      <c r="AK26" s="4"/>
      <c r="AL26" s="4"/>
      <c r="AM26" s="4"/>
      <c r="AN26" s="4"/>
    </row>
    <row r="27" ht="15.75" customHeight="1">
      <c r="A27" s="18"/>
      <c r="B27" s="27"/>
      <c r="C27" s="27"/>
      <c r="D27" s="18"/>
      <c r="E27" s="18"/>
      <c r="F27" s="18"/>
      <c r="G27" s="18"/>
      <c r="H27" s="18"/>
      <c r="I27" s="18"/>
      <c r="J27" s="18"/>
      <c r="K27" s="18"/>
      <c r="L27" s="18"/>
      <c r="M27" s="18"/>
      <c r="N27" s="18"/>
      <c r="O27" s="18"/>
      <c r="P27" s="18"/>
      <c r="Q27" s="18"/>
      <c r="R27" s="18"/>
      <c r="S27" s="18"/>
      <c r="T27" s="18"/>
      <c r="U27" s="18"/>
      <c r="V27" s="18"/>
      <c r="W27" s="3"/>
      <c r="X27" s="3"/>
      <c r="Y27" s="3"/>
      <c r="Z27" s="3"/>
      <c r="AA27" s="3"/>
      <c r="AB27" s="3"/>
      <c r="AC27" s="4"/>
      <c r="AD27" s="4"/>
      <c r="AE27" s="4"/>
      <c r="AF27" s="4"/>
      <c r="AG27" s="4"/>
      <c r="AH27" s="4"/>
      <c r="AI27" s="4"/>
      <c r="AJ27" s="4"/>
      <c r="AK27" s="4"/>
      <c r="AL27" s="4"/>
      <c r="AM27" s="4"/>
      <c r="AN27" s="4"/>
    </row>
    <row r="28" ht="15.75" customHeight="1">
      <c r="A28" s="49" t="s">
        <v>33</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ht="15.75" customHeight="1">
      <c r="A29" s="18"/>
      <c r="B29" s="27"/>
      <c r="C29" s="27"/>
      <c r="D29" s="18"/>
      <c r="E29" s="18"/>
      <c r="F29" s="18"/>
      <c r="G29" s="18"/>
      <c r="H29" s="18"/>
      <c r="I29" s="18"/>
      <c r="J29" s="18"/>
      <c r="K29" s="18"/>
      <c r="L29" s="18"/>
      <c r="M29" s="18"/>
      <c r="N29" s="18"/>
      <c r="O29" s="18"/>
      <c r="P29" s="18"/>
      <c r="Q29" s="18"/>
      <c r="R29" s="18"/>
      <c r="S29" s="18"/>
      <c r="T29" s="18"/>
      <c r="U29" s="18"/>
      <c r="V29" s="18"/>
      <c r="W29" s="3"/>
      <c r="X29" s="3"/>
      <c r="Y29" s="3"/>
      <c r="Z29" s="3"/>
      <c r="AA29" s="3"/>
      <c r="AB29" s="3"/>
      <c r="AC29" s="4"/>
      <c r="AD29" s="4"/>
      <c r="AE29" s="4"/>
      <c r="AF29" s="4"/>
      <c r="AG29" s="4"/>
      <c r="AH29" s="4"/>
      <c r="AI29" s="4"/>
      <c r="AJ29" s="4"/>
      <c r="AK29" s="4"/>
      <c r="AL29" s="4"/>
      <c r="AM29" s="4"/>
      <c r="AN29" s="4"/>
    </row>
    <row r="30" ht="15.75" customHeight="1">
      <c r="A30" s="50" t="s">
        <v>34</v>
      </c>
      <c r="B30" s="2"/>
      <c r="C30" s="2"/>
      <c r="D30" s="2"/>
      <c r="E30" s="2"/>
      <c r="F30" s="18"/>
      <c r="G30" s="18"/>
      <c r="H30" s="18"/>
      <c r="I30" s="18"/>
      <c r="J30" s="18"/>
      <c r="K30" s="18"/>
      <c r="L30" s="18"/>
      <c r="M30" s="18"/>
      <c r="N30" s="18"/>
      <c r="O30" s="18"/>
      <c r="P30" s="18"/>
      <c r="Q30" s="18"/>
      <c r="R30" s="18"/>
      <c r="S30" s="18"/>
      <c r="T30" s="18"/>
      <c r="U30" s="18"/>
      <c r="V30" s="18"/>
      <c r="W30" s="3"/>
      <c r="X30" s="3"/>
      <c r="Y30" s="3"/>
      <c r="Z30" s="3"/>
      <c r="AA30" s="3"/>
      <c r="AB30" s="3"/>
      <c r="AC30" s="4"/>
      <c r="AD30" s="4"/>
      <c r="AE30" s="4"/>
      <c r="AF30" s="4"/>
      <c r="AG30" s="4"/>
      <c r="AH30" s="4"/>
      <c r="AI30" s="4"/>
      <c r="AJ30" s="4"/>
      <c r="AK30" s="4"/>
      <c r="AL30" s="4"/>
      <c r="AM30" s="4"/>
      <c r="AN30" s="4"/>
    </row>
    <row r="31" ht="15.75" customHeight="1">
      <c r="A31" s="51" t="s">
        <v>35</v>
      </c>
      <c r="B31" s="52" t="s">
        <v>36</v>
      </c>
      <c r="C31" s="52" t="s">
        <v>13</v>
      </c>
      <c r="D31" s="52" t="s">
        <v>14</v>
      </c>
      <c r="E31" s="53" t="s">
        <v>37</v>
      </c>
      <c r="F31" s="18"/>
      <c r="G31" s="18"/>
      <c r="H31" s="18"/>
      <c r="I31" s="18"/>
      <c r="J31" s="18"/>
      <c r="K31" s="18"/>
      <c r="L31" s="18"/>
      <c r="M31" s="18"/>
      <c r="N31" s="18"/>
      <c r="O31" s="18"/>
      <c r="P31" s="18"/>
      <c r="Q31" s="18"/>
      <c r="R31" s="18"/>
      <c r="S31" s="18"/>
      <c r="T31" s="18"/>
      <c r="U31" s="18"/>
      <c r="V31" s="18"/>
      <c r="W31" s="3"/>
      <c r="X31" s="3"/>
      <c r="Y31" s="3"/>
      <c r="Z31" s="3"/>
      <c r="AA31" s="3"/>
      <c r="AB31" s="3"/>
      <c r="AC31" s="4"/>
      <c r="AD31" s="4"/>
      <c r="AE31" s="4"/>
      <c r="AF31" s="4"/>
      <c r="AG31" s="4"/>
      <c r="AH31" s="4"/>
      <c r="AI31" s="4"/>
      <c r="AJ31" s="4"/>
      <c r="AK31" s="4"/>
      <c r="AL31" s="4"/>
      <c r="AM31" s="4"/>
      <c r="AN31" s="4"/>
    </row>
    <row r="32" ht="15.75" customHeight="1">
      <c r="A32" s="54" t="s">
        <v>38</v>
      </c>
      <c r="B32" s="55">
        <f>E3</f>
        <v>538.03</v>
      </c>
      <c r="C32" s="56">
        <f>E4</f>
        <v>594.33</v>
      </c>
      <c r="D32" s="56">
        <f>E5</f>
        <v>2809.653333</v>
      </c>
      <c r="E32" s="56">
        <f>E6</f>
        <v>1314.004444</v>
      </c>
      <c r="F32" s="18"/>
      <c r="G32" s="18"/>
      <c r="H32" s="18"/>
      <c r="I32" s="18"/>
      <c r="J32" s="18"/>
      <c r="K32" s="18"/>
      <c r="L32" s="18"/>
      <c r="M32" s="18"/>
      <c r="N32" s="18"/>
      <c r="O32" s="18"/>
      <c r="P32" s="18"/>
      <c r="Q32" s="18"/>
      <c r="R32" s="18"/>
      <c r="S32" s="18"/>
      <c r="T32" s="18"/>
      <c r="U32" s="18"/>
      <c r="V32" s="18"/>
      <c r="W32" s="3"/>
      <c r="X32" s="3"/>
      <c r="Y32" s="3"/>
      <c r="Z32" s="3"/>
      <c r="AA32" s="3"/>
      <c r="AB32" s="3"/>
      <c r="AC32" s="4"/>
      <c r="AD32" s="4"/>
      <c r="AE32" s="4"/>
      <c r="AF32" s="4"/>
      <c r="AG32" s="4"/>
      <c r="AH32" s="4"/>
      <c r="AI32" s="4"/>
      <c r="AJ32" s="4"/>
      <c r="AK32" s="4"/>
      <c r="AL32" s="4"/>
      <c r="AM32" s="4"/>
      <c r="AN32" s="4"/>
    </row>
    <row r="33" ht="15.75" customHeight="1">
      <c r="A33" s="54" t="s">
        <v>39</v>
      </c>
      <c r="B33" s="56">
        <f>I3</f>
        <v>503.0066667</v>
      </c>
      <c r="C33" s="56">
        <f>I4</f>
        <v>566.89</v>
      </c>
      <c r="D33" s="56">
        <f>I5</f>
        <v>3165.91</v>
      </c>
      <c r="E33" s="56">
        <f>I6</f>
        <v>1411.935556</v>
      </c>
      <c r="F33" s="18"/>
      <c r="G33" s="18"/>
      <c r="H33" s="18"/>
      <c r="I33" s="18"/>
      <c r="J33" s="18"/>
      <c r="K33" s="18"/>
      <c r="L33" s="18"/>
      <c r="M33" s="18"/>
      <c r="N33" s="18"/>
      <c r="O33" s="18"/>
      <c r="P33" s="18"/>
      <c r="Q33" s="18"/>
      <c r="R33" s="18"/>
      <c r="S33" s="18"/>
      <c r="T33" s="18"/>
      <c r="U33" s="18"/>
      <c r="V33" s="18"/>
      <c r="W33" s="3"/>
      <c r="X33" s="3"/>
      <c r="Y33" s="3"/>
      <c r="Z33" s="3"/>
      <c r="AA33" s="3"/>
      <c r="AB33" s="3"/>
      <c r="AC33" s="4"/>
      <c r="AD33" s="4"/>
      <c r="AE33" s="4"/>
      <c r="AF33" s="4"/>
      <c r="AG33" s="4"/>
      <c r="AH33" s="4"/>
      <c r="AI33" s="4"/>
      <c r="AJ33" s="4"/>
      <c r="AK33" s="4"/>
      <c r="AL33" s="4"/>
      <c r="AM33" s="4"/>
      <c r="AN33" s="4"/>
    </row>
    <row r="34" ht="15.75" customHeight="1">
      <c r="A34" s="18"/>
      <c r="B34" s="27"/>
      <c r="C34" s="27"/>
      <c r="D34" s="18"/>
      <c r="E34" s="18"/>
      <c r="F34" s="18"/>
      <c r="G34" s="18"/>
      <c r="H34" s="18"/>
      <c r="I34" s="18"/>
      <c r="J34" s="18"/>
      <c r="K34" s="18"/>
      <c r="L34" s="18"/>
      <c r="M34" s="18"/>
      <c r="N34" s="18"/>
      <c r="O34" s="18"/>
      <c r="P34" s="18"/>
      <c r="Q34" s="18"/>
      <c r="R34" s="18"/>
      <c r="S34" s="18"/>
      <c r="T34" s="18"/>
      <c r="U34" s="18"/>
      <c r="V34" s="18"/>
      <c r="W34" s="3"/>
      <c r="X34" s="3"/>
      <c r="Y34" s="3"/>
      <c r="Z34" s="3"/>
      <c r="AA34" s="3"/>
      <c r="AB34" s="3"/>
      <c r="AC34" s="4"/>
      <c r="AD34" s="4"/>
      <c r="AE34" s="4"/>
      <c r="AF34" s="4"/>
      <c r="AG34" s="4"/>
      <c r="AH34" s="4"/>
      <c r="AI34" s="4"/>
      <c r="AJ34" s="4"/>
      <c r="AK34" s="4"/>
      <c r="AL34" s="4"/>
      <c r="AM34" s="4"/>
      <c r="AN34" s="4"/>
    </row>
    <row r="35" ht="15.75" customHeight="1">
      <c r="A35" s="50" t="s">
        <v>40</v>
      </c>
      <c r="B35" s="2"/>
      <c r="C35" s="2"/>
      <c r="D35" s="2"/>
      <c r="E35" s="2"/>
      <c r="F35" s="18"/>
      <c r="G35" s="18"/>
      <c r="H35" s="18"/>
      <c r="I35" s="18"/>
      <c r="J35" s="18"/>
      <c r="K35" s="18"/>
      <c r="L35" s="18"/>
      <c r="M35" s="18"/>
      <c r="N35" s="18"/>
      <c r="O35" s="18"/>
      <c r="P35" s="18"/>
      <c r="Q35" s="18"/>
      <c r="R35" s="18"/>
      <c r="S35" s="18"/>
      <c r="T35" s="18"/>
      <c r="U35" s="18"/>
      <c r="V35" s="18"/>
      <c r="W35" s="3"/>
      <c r="X35" s="3"/>
      <c r="Y35" s="3"/>
      <c r="Z35" s="3"/>
      <c r="AA35" s="3"/>
      <c r="AB35" s="3"/>
      <c r="AC35" s="4"/>
      <c r="AD35" s="4"/>
      <c r="AE35" s="4"/>
      <c r="AF35" s="4"/>
      <c r="AG35" s="4"/>
      <c r="AH35" s="4"/>
      <c r="AI35" s="4"/>
      <c r="AJ35" s="4"/>
      <c r="AK35" s="4"/>
      <c r="AL35" s="4"/>
      <c r="AM35" s="4"/>
      <c r="AN35" s="4"/>
    </row>
    <row r="36" ht="15.75" customHeight="1">
      <c r="A36" s="51" t="s">
        <v>41</v>
      </c>
      <c r="B36" s="52" t="s">
        <v>12</v>
      </c>
      <c r="C36" s="52" t="s">
        <v>13</v>
      </c>
      <c r="D36" s="52" t="s">
        <v>14</v>
      </c>
      <c r="E36" s="53" t="s">
        <v>37</v>
      </c>
      <c r="F36" s="18"/>
      <c r="G36" s="18"/>
      <c r="H36" s="18"/>
      <c r="I36" s="18"/>
      <c r="J36" s="18"/>
      <c r="K36" s="18"/>
      <c r="L36" s="18"/>
      <c r="M36" s="18"/>
      <c r="N36" s="18"/>
      <c r="O36" s="18"/>
      <c r="P36" s="18"/>
      <c r="Q36" s="18"/>
      <c r="R36" s="18"/>
      <c r="S36" s="18"/>
      <c r="T36" s="18"/>
      <c r="U36" s="18"/>
      <c r="V36" s="18"/>
      <c r="W36" s="3"/>
      <c r="X36" s="3"/>
      <c r="Y36" s="3"/>
      <c r="Z36" s="3"/>
      <c r="AA36" s="3"/>
      <c r="AB36" s="3"/>
      <c r="AC36" s="4"/>
      <c r="AD36" s="4"/>
      <c r="AE36" s="4"/>
      <c r="AF36" s="4"/>
      <c r="AG36" s="4"/>
      <c r="AH36" s="4"/>
      <c r="AI36" s="4"/>
      <c r="AJ36" s="4"/>
      <c r="AK36" s="4"/>
      <c r="AL36" s="4"/>
      <c r="AM36" s="4"/>
      <c r="AN36" s="4"/>
    </row>
    <row r="37" ht="15.75" customHeight="1">
      <c r="A37" s="54" t="s">
        <v>42</v>
      </c>
      <c r="B37" s="56">
        <v>1698.8066666666666</v>
      </c>
      <c r="C37" s="56">
        <v>1811.2533333333333</v>
      </c>
      <c r="D37" s="56">
        <v>5916.18</v>
      </c>
      <c r="E37" s="56">
        <v>3142.08</v>
      </c>
      <c r="F37" s="18"/>
      <c r="G37" s="18"/>
      <c r="H37" s="18"/>
      <c r="I37" s="18"/>
      <c r="J37" s="18"/>
      <c r="K37" s="18"/>
      <c r="L37" s="18"/>
      <c r="M37" s="18"/>
      <c r="N37" s="18"/>
      <c r="O37" s="18"/>
      <c r="P37" s="18"/>
      <c r="Q37" s="18"/>
      <c r="R37" s="18"/>
      <c r="S37" s="18"/>
      <c r="T37" s="18"/>
      <c r="U37" s="18"/>
      <c r="V37" s="18"/>
      <c r="W37" s="3"/>
      <c r="X37" s="3"/>
      <c r="Y37" s="3"/>
      <c r="Z37" s="3"/>
      <c r="AA37" s="3"/>
      <c r="AB37" s="3"/>
      <c r="AC37" s="4"/>
      <c r="AD37" s="4"/>
      <c r="AE37" s="4"/>
      <c r="AF37" s="4"/>
      <c r="AG37" s="4"/>
      <c r="AH37" s="4"/>
      <c r="AI37" s="4"/>
      <c r="AJ37" s="4"/>
      <c r="AK37" s="4"/>
      <c r="AL37" s="4"/>
      <c r="AM37" s="4"/>
      <c r="AN37" s="4"/>
    </row>
    <row r="38" ht="15.75" customHeight="1">
      <c r="A38" s="54" t="s">
        <v>43</v>
      </c>
      <c r="B38" s="55">
        <v>679.4533333333334</v>
      </c>
      <c r="C38" s="56">
        <v>792.4866666666667</v>
      </c>
      <c r="D38" s="56">
        <v>3881.2033333333334</v>
      </c>
      <c r="E38" s="56">
        <v>1784.381111111111</v>
      </c>
      <c r="F38" s="18"/>
      <c r="G38" s="18"/>
      <c r="H38" s="18"/>
      <c r="I38" s="18"/>
      <c r="J38" s="18"/>
      <c r="K38" s="18"/>
      <c r="L38" s="18"/>
      <c r="M38" s="18"/>
      <c r="N38" s="18"/>
      <c r="O38" s="18"/>
      <c r="P38" s="18"/>
      <c r="Q38" s="18"/>
      <c r="R38" s="18"/>
      <c r="S38" s="18"/>
      <c r="T38" s="18"/>
      <c r="U38" s="18"/>
      <c r="V38" s="18"/>
      <c r="W38" s="3"/>
      <c r="X38" s="3"/>
      <c r="Y38" s="3"/>
      <c r="Z38" s="3"/>
      <c r="AA38" s="3"/>
      <c r="AB38" s="3"/>
      <c r="AC38" s="4"/>
      <c r="AD38" s="4"/>
      <c r="AE38" s="4"/>
      <c r="AF38" s="4"/>
      <c r="AG38" s="4"/>
      <c r="AH38" s="4"/>
      <c r="AI38" s="4"/>
      <c r="AJ38" s="4"/>
      <c r="AK38" s="4"/>
      <c r="AL38" s="4"/>
      <c r="AM38" s="4"/>
      <c r="AN38" s="4"/>
    </row>
    <row r="39" ht="15.75" customHeight="1">
      <c r="A39" s="54" t="s">
        <v>44</v>
      </c>
      <c r="B39" s="55">
        <v>477.68</v>
      </c>
      <c r="C39" s="56">
        <v>543.1033333333334</v>
      </c>
      <c r="D39" s="56">
        <v>3080.943333333333</v>
      </c>
      <c r="E39" s="56">
        <v>1367.2422222222222</v>
      </c>
      <c r="F39" s="18"/>
      <c r="G39" s="18"/>
      <c r="H39" s="18"/>
      <c r="I39" s="18"/>
      <c r="J39" s="18"/>
      <c r="K39" s="18"/>
      <c r="L39" s="18"/>
      <c r="M39" s="18"/>
      <c r="N39" s="18"/>
      <c r="O39" s="18"/>
      <c r="P39" s="18"/>
      <c r="Q39" s="18"/>
      <c r="R39" s="18"/>
      <c r="S39" s="18"/>
      <c r="T39" s="18"/>
      <c r="U39" s="18"/>
      <c r="V39" s="18"/>
      <c r="W39" s="3"/>
      <c r="X39" s="3"/>
      <c r="Y39" s="3"/>
      <c r="Z39" s="3"/>
      <c r="AA39" s="3"/>
      <c r="AB39" s="3"/>
      <c r="AC39" s="4"/>
      <c r="AD39" s="4"/>
      <c r="AE39" s="4"/>
      <c r="AF39" s="4"/>
      <c r="AG39" s="4"/>
      <c r="AH39" s="4"/>
      <c r="AI39" s="4"/>
      <c r="AJ39" s="4"/>
      <c r="AK39" s="4"/>
      <c r="AL39" s="4"/>
      <c r="AM39" s="4"/>
      <c r="AN39" s="4"/>
    </row>
    <row r="40" ht="15.75" customHeight="1">
      <c r="A40" s="54" t="s">
        <v>45</v>
      </c>
      <c r="B40" s="55">
        <v>479.79333333333335</v>
      </c>
      <c r="C40" s="56">
        <v>588.0666666666666</v>
      </c>
      <c r="D40" s="56">
        <v>3043.6200000000003</v>
      </c>
      <c r="E40" s="56">
        <v>1370.4933333333336</v>
      </c>
      <c r="F40" s="18"/>
      <c r="G40" s="18"/>
      <c r="H40" s="18"/>
      <c r="I40" s="18"/>
      <c r="J40" s="18"/>
      <c r="K40" s="18"/>
      <c r="L40" s="18"/>
      <c r="M40" s="18"/>
      <c r="N40" s="18"/>
      <c r="O40" s="18"/>
      <c r="P40" s="18"/>
      <c r="Q40" s="18"/>
      <c r="R40" s="18"/>
      <c r="S40" s="18"/>
      <c r="T40" s="18"/>
      <c r="U40" s="18"/>
      <c r="V40" s="18"/>
      <c r="W40" s="3"/>
      <c r="X40" s="3"/>
      <c r="Y40" s="3"/>
      <c r="Z40" s="3"/>
      <c r="AA40" s="3"/>
      <c r="AB40" s="3"/>
      <c r="AC40" s="4"/>
      <c r="AD40" s="4"/>
      <c r="AE40" s="4"/>
      <c r="AF40" s="4"/>
      <c r="AG40" s="4"/>
      <c r="AH40" s="4"/>
      <c r="AI40" s="4"/>
      <c r="AJ40" s="4"/>
      <c r="AK40" s="4"/>
      <c r="AL40" s="4"/>
      <c r="AM40" s="4"/>
      <c r="AN40" s="4"/>
    </row>
    <row r="41" ht="15.75" customHeight="1">
      <c r="A41" s="18"/>
      <c r="B41" s="27"/>
      <c r="C41" s="27"/>
      <c r="D41" s="18"/>
      <c r="E41" s="18"/>
      <c r="F41" s="18"/>
      <c r="G41" s="18"/>
      <c r="H41" s="18"/>
      <c r="I41" s="18"/>
      <c r="J41" s="18"/>
      <c r="K41" s="18"/>
      <c r="L41" s="18"/>
      <c r="M41" s="18"/>
      <c r="N41" s="18"/>
      <c r="O41" s="18"/>
      <c r="P41" s="18"/>
      <c r="Q41" s="18"/>
      <c r="R41" s="18"/>
      <c r="S41" s="18"/>
      <c r="T41" s="18"/>
      <c r="U41" s="18"/>
      <c r="V41" s="18"/>
      <c r="W41" s="3"/>
      <c r="X41" s="3"/>
      <c r="Y41" s="3"/>
      <c r="Z41" s="3"/>
      <c r="AA41" s="3"/>
      <c r="AB41" s="3"/>
      <c r="AC41" s="4"/>
      <c r="AD41" s="4"/>
      <c r="AE41" s="4"/>
      <c r="AF41" s="4"/>
      <c r="AG41" s="4"/>
      <c r="AH41" s="4"/>
      <c r="AI41" s="4"/>
      <c r="AJ41" s="4"/>
      <c r="AK41" s="4"/>
      <c r="AL41" s="4"/>
      <c r="AM41" s="4"/>
      <c r="AN41" s="4"/>
    </row>
    <row r="42" ht="15.75" customHeight="1">
      <c r="A42" s="18"/>
      <c r="B42" s="27"/>
      <c r="C42" s="27"/>
      <c r="D42" s="18"/>
      <c r="E42" s="18"/>
      <c r="F42" s="18"/>
      <c r="G42" s="18"/>
      <c r="H42" s="18"/>
      <c r="I42" s="18"/>
      <c r="J42" s="18"/>
      <c r="K42" s="18"/>
      <c r="L42" s="18"/>
      <c r="M42" s="18"/>
      <c r="N42" s="18"/>
      <c r="O42" s="18"/>
      <c r="P42" s="18"/>
      <c r="Q42" s="18"/>
      <c r="R42" s="18"/>
      <c r="S42" s="18"/>
      <c r="T42" s="18"/>
      <c r="U42" s="18"/>
      <c r="V42" s="18"/>
      <c r="W42" s="3"/>
      <c r="X42" s="3"/>
      <c r="Y42" s="3"/>
      <c r="Z42" s="3"/>
      <c r="AA42" s="3"/>
      <c r="AB42" s="3"/>
      <c r="AC42" s="4"/>
      <c r="AD42" s="4"/>
      <c r="AE42" s="4"/>
      <c r="AF42" s="4"/>
      <c r="AG42" s="4"/>
      <c r="AH42" s="4"/>
      <c r="AI42" s="4"/>
      <c r="AJ42" s="4"/>
      <c r="AK42" s="4"/>
      <c r="AL42" s="4"/>
      <c r="AM42" s="4"/>
      <c r="AN42" s="4"/>
    </row>
    <row r="43" ht="15.75" customHeight="1">
      <c r="A43" s="18"/>
      <c r="B43" s="27"/>
      <c r="C43" s="27"/>
      <c r="D43" s="18"/>
      <c r="E43" s="18"/>
      <c r="F43" s="18"/>
      <c r="G43" s="18"/>
      <c r="H43" s="18"/>
      <c r="I43" s="18"/>
      <c r="J43" s="18"/>
      <c r="K43" s="18"/>
      <c r="L43" s="18"/>
      <c r="M43" s="18"/>
      <c r="N43" s="18"/>
      <c r="O43" s="18"/>
      <c r="P43" s="18"/>
      <c r="Q43" s="18"/>
      <c r="R43" s="18"/>
      <c r="S43" s="18"/>
      <c r="T43" s="18"/>
      <c r="U43" s="18"/>
      <c r="V43" s="18"/>
      <c r="W43" s="3"/>
      <c r="X43" s="3"/>
      <c r="Y43" s="3"/>
      <c r="Z43" s="3"/>
      <c r="AA43" s="3"/>
      <c r="AB43" s="3"/>
      <c r="AC43" s="4"/>
      <c r="AD43" s="4"/>
      <c r="AE43" s="4"/>
      <c r="AF43" s="4"/>
      <c r="AG43" s="4"/>
      <c r="AH43" s="4"/>
      <c r="AI43" s="4"/>
      <c r="AJ43" s="4"/>
      <c r="AK43" s="4"/>
      <c r="AL43" s="4"/>
      <c r="AM43" s="4"/>
      <c r="AN43" s="4"/>
    </row>
    <row r="44" ht="15.75" customHeight="1">
      <c r="A44" s="18"/>
      <c r="B44" s="27"/>
      <c r="C44" s="27"/>
      <c r="D44" s="18"/>
      <c r="E44" s="18"/>
      <c r="F44" s="18"/>
      <c r="G44" s="18"/>
      <c r="H44" s="18"/>
      <c r="I44" s="18"/>
      <c r="J44" s="18"/>
      <c r="K44" s="18"/>
      <c r="L44" s="18"/>
      <c r="M44" s="18"/>
      <c r="N44" s="18"/>
      <c r="O44" s="18"/>
      <c r="P44" s="18"/>
      <c r="Q44" s="18"/>
      <c r="R44" s="18"/>
      <c r="S44" s="18"/>
      <c r="T44" s="18"/>
      <c r="U44" s="18"/>
      <c r="V44" s="18"/>
      <c r="W44" s="3"/>
      <c r="X44" s="3"/>
      <c r="Y44" s="3"/>
      <c r="Z44" s="3"/>
      <c r="AA44" s="3"/>
      <c r="AB44" s="3"/>
      <c r="AC44" s="4"/>
      <c r="AD44" s="4"/>
      <c r="AE44" s="4"/>
      <c r="AF44" s="4"/>
      <c r="AG44" s="4"/>
      <c r="AH44" s="4"/>
      <c r="AI44" s="4"/>
      <c r="AJ44" s="4"/>
      <c r="AK44" s="4"/>
      <c r="AL44" s="4"/>
      <c r="AM44" s="4"/>
      <c r="AN44" s="4"/>
    </row>
    <row r="45" ht="15.75" customHeight="1">
      <c r="A45" s="18"/>
      <c r="B45" s="27"/>
      <c r="C45" s="27"/>
      <c r="D45" s="18"/>
      <c r="E45" s="18"/>
      <c r="F45" s="18"/>
      <c r="G45" s="18"/>
      <c r="H45" s="18"/>
      <c r="I45" s="18"/>
      <c r="J45" s="18"/>
      <c r="K45" s="18"/>
      <c r="L45" s="18"/>
      <c r="M45" s="18"/>
      <c r="N45" s="18"/>
      <c r="O45" s="18"/>
      <c r="P45" s="18"/>
      <c r="Q45" s="18"/>
      <c r="R45" s="18"/>
      <c r="S45" s="18"/>
      <c r="T45" s="18"/>
      <c r="U45" s="18"/>
      <c r="V45" s="18"/>
      <c r="W45" s="3"/>
      <c r="X45" s="3"/>
      <c r="Y45" s="3"/>
      <c r="Z45" s="3"/>
      <c r="AA45" s="3"/>
      <c r="AB45" s="3"/>
      <c r="AC45" s="4"/>
      <c r="AD45" s="4"/>
      <c r="AE45" s="4"/>
      <c r="AF45" s="4"/>
      <c r="AG45" s="4"/>
      <c r="AH45" s="4"/>
      <c r="AI45" s="4"/>
      <c r="AJ45" s="4"/>
      <c r="AK45" s="4"/>
      <c r="AL45" s="4"/>
      <c r="AM45" s="4"/>
      <c r="AN45" s="4"/>
    </row>
    <row r="46" ht="47.25" customHeight="1">
      <c r="A46" s="57"/>
      <c r="F46" s="18"/>
      <c r="G46" s="18"/>
      <c r="H46" s="18"/>
      <c r="I46" s="18"/>
      <c r="J46" s="18"/>
      <c r="K46" s="18"/>
      <c r="L46" s="18"/>
      <c r="M46" s="18"/>
      <c r="N46" s="18"/>
      <c r="O46" s="18"/>
      <c r="P46" s="18"/>
      <c r="Q46" s="18"/>
      <c r="R46" s="18"/>
      <c r="S46" s="18"/>
      <c r="T46" s="18"/>
      <c r="U46" s="18"/>
      <c r="V46" s="18"/>
      <c r="W46" s="3"/>
      <c r="X46" s="3"/>
      <c r="Y46" s="3"/>
      <c r="Z46" s="3"/>
      <c r="AA46" s="3"/>
      <c r="AB46" s="3"/>
      <c r="AC46" s="4"/>
      <c r="AD46" s="4"/>
      <c r="AE46" s="4"/>
      <c r="AF46" s="4"/>
      <c r="AG46" s="4"/>
      <c r="AH46" s="4"/>
      <c r="AI46" s="4"/>
      <c r="AJ46" s="4"/>
      <c r="AK46" s="4"/>
      <c r="AL46" s="4"/>
      <c r="AM46" s="4"/>
      <c r="AN46" s="4"/>
    </row>
    <row r="47" ht="27.75" customHeight="1">
      <c r="A47" s="58"/>
      <c r="B47" s="59"/>
      <c r="C47" s="59"/>
      <c r="D47" s="59"/>
      <c r="E47" s="59"/>
      <c r="F47" s="18"/>
      <c r="G47" s="18"/>
      <c r="H47" s="18"/>
      <c r="I47" s="18"/>
      <c r="J47" s="18"/>
      <c r="K47" s="18"/>
      <c r="L47" s="18"/>
      <c r="M47" s="18"/>
      <c r="N47" s="18"/>
      <c r="O47" s="18"/>
      <c r="P47" s="18"/>
      <c r="Q47" s="18"/>
      <c r="R47" s="18"/>
      <c r="S47" s="18"/>
      <c r="T47" s="18"/>
      <c r="U47" s="18"/>
      <c r="V47" s="18"/>
      <c r="W47" s="3"/>
      <c r="X47" s="3"/>
      <c r="Y47" s="3"/>
      <c r="Z47" s="3"/>
      <c r="AA47" s="3"/>
      <c r="AB47" s="3"/>
      <c r="AC47" s="4"/>
      <c r="AD47" s="4"/>
      <c r="AE47" s="4"/>
      <c r="AF47" s="4"/>
      <c r="AG47" s="4"/>
      <c r="AH47" s="4"/>
      <c r="AI47" s="4"/>
      <c r="AJ47" s="4"/>
      <c r="AK47" s="4"/>
      <c r="AL47" s="4"/>
      <c r="AM47" s="4"/>
      <c r="AN47" s="4"/>
    </row>
    <row r="48" ht="15.75" customHeight="1">
      <c r="A48" s="60"/>
      <c r="B48" s="61"/>
      <c r="C48" s="62"/>
      <c r="D48" s="62"/>
      <c r="E48" s="62"/>
      <c r="F48" s="18"/>
      <c r="G48" s="18"/>
      <c r="H48" s="18"/>
      <c r="I48" s="18"/>
      <c r="J48" s="18"/>
      <c r="K48" s="18"/>
      <c r="L48" s="18"/>
      <c r="M48" s="18"/>
      <c r="N48" s="18"/>
      <c r="O48" s="18"/>
      <c r="P48" s="18"/>
      <c r="Q48" s="18"/>
      <c r="R48" s="18"/>
      <c r="S48" s="18"/>
      <c r="T48" s="18"/>
      <c r="U48" s="18"/>
      <c r="V48" s="18"/>
      <c r="W48" s="3"/>
      <c r="X48" s="3"/>
      <c r="Y48" s="3"/>
      <c r="Z48" s="3"/>
      <c r="AA48" s="3"/>
      <c r="AB48" s="3"/>
      <c r="AC48" s="4"/>
      <c r="AD48" s="4"/>
      <c r="AE48" s="4"/>
      <c r="AF48" s="4"/>
      <c r="AG48" s="4"/>
      <c r="AH48" s="4"/>
      <c r="AI48" s="4"/>
      <c r="AJ48" s="4"/>
      <c r="AK48" s="4"/>
      <c r="AL48" s="4"/>
      <c r="AM48" s="4"/>
      <c r="AN48" s="4"/>
    </row>
    <row r="49" ht="15.75" customHeight="1">
      <c r="A49" s="60"/>
      <c r="B49" s="62"/>
      <c r="C49" s="62"/>
      <c r="D49" s="62"/>
      <c r="E49" s="62"/>
      <c r="F49" s="18"/>
      <c r="G49" s="18"/>
      <c r="H49" s="18"/>
      <c r="I49" s="18"/>
      <c r="J49" s="18"/>
      <c r="K49" s="18"/>
      <c r="L49" s="18"/>
      <c r="M49" s="18"/>
      <c r="N49" s="18"/>
      <c r="O49" s="18"/>
      <c r="P49" s="18"/>
      <c r="Q49" s="18"/>
      <c r="R49" s="18"/>
      <c r="S49" s="18"/>
      <c r="T49" s="18"/>
      <c r="U49" s="18"/>
      <c r="V49" s="18"/>
      <c r="W49" s="3"/>
      <c r="X49" s="3"/>
      <c r="Y49" s="3"/>
      <c r="Z49" s="3"/>
      <c r="AA49" s="3"/>
      <c r="AB49" s="3"/>
      <c r="AC49" s="4"/>
      <c r="AD49" s="4"/>
      <c r="AE49" s="4"/>
      <c r="AF49" s="4"/>
      <c r="AG49" s="4"/>
      <c r="AH49" s="4"/>
      <c r="AI49" s="4"/>
      <c r="AJ49" s="4"/>
      <c r="AK49" s="4"/>
      <c r="AL49" s="4"/>
      <c r="AM49" s="4"/>
      <c r="AN49" s="4"/>
    </row>
    <row r="50" ht="15.75" customHeight="1">
      <c r="A50" s="63" t="s">
        <v>46</v>
      </c>
      <c r="B50" s="2"/>
      <c r="C50" s="2"/>
      <c r="D50" s="2"/>
      <c r="E50" s="2"/>
      <c r="F50" s="18"/>
      <c r="G50" s="18"/>
      <c r="H50" s="18"/>
      <c r="I50" s="18"/>
      <c r="J50" s="18"/>
      <c r="K50" s="18"/>
      <c r="L50" s="18"/>
      <c r="M50" s="18"/>
      <c r="N50" s="18"/>
      <c r="O50" s="18"/>
      <c r="P50" s="18"/>
      <c r="Q50" s="18"/>
      <c r="R50" s="18"/>
      <c r="S50" s="18"/>
      <c r="T50" s="18"/>
      <c r="U50" s="18"/>
      <c r="V50" s="18"/>
      <c r="W50" s="3"/>
      <c r="X50" s="3"/>
      <c r="Y50" s="3"/>
      <c r="Z50" s="3"/>
      <c r="AA50" s="3"/>
      <c r="AB50" s="3"/>
      <c r="AC50" s="4"/>
      <c r="AD50" s="4"/>
      <c r="AE50" s="4"/>
      <c r="AF50" s="4"/>
      <c r="AG50" s="4"/>
      <c r="AH50" s="4"/>
      <c r="AI50" s="4"/>
      <c r="AJ50" s="4"/>
      <c r="AK50" s="4"/>
      <c r="AL50" s="4"/>
      <c r="AM50" s="4"/>
      <c r="AN50" s="4"/>
    </row>
    <row r="51" ht="15.75" customHeight="1">
      <c r="A51" s="64" t="s">
        <v>35</v>
      </c>
      <c r="B51" s="65" t="s">
        <v>36</v>
      </c>
      <c r="C51" s="65" t="s">
        <v>13</v>
      </c>
      <c r="D51" s="65" t="s">
        <v>14</v>
      </c>
      <c r="E51" s="66" t="s">
        <v>37</v>
      </c>
      <c r="F51" s="18"/>
      <c r="G51" s="18"/>
      <c r="H51" s="18"/>
      <c r="I51" s="18"/>
      <c r="J51" s="18"/>
      <c r="K51" s="18"/>
      <c r="L51" s="18"/>
      <c r="M51" s="18"/>
      <c r="N51" s="18"/>
      <c r="O51" s="18"/>
      <c r="P51" s="18"/>
      <c r="Q51" s="18"/>
      <c r="R51" s="18"/>
      <c r="S51" s="18"/>
      <c r="T51" s="18"/>
      <c r="U51" s="18"/>
      <c r="V51" s="18"/>
      <c r="W51" s="3"/>
      <c r="X51" s="3"/>
      <c r="Y51" s="3"/>
      <c r="Z51" s="3"/>
      <c r="AA51" s="3"/>
      <c r="AB51" s="3"/>
      <c r="AC51" s="4"/>
      <c r="AD51" s="4"/>
      <c r="AE51" s="4"/>
      <c r="AF51" s="4"/>
      <c r="AG51" s="4"/>
      <c r="AH51" s="4"/>
      <c r="AI51" s="4"/>
      <c r="AJ51" s="4"/>
      <c r="AK51" s="4"/>
      <c r="AL51" s="4"/>
      <c r="AM51" s="4"/>
      <c r="AN51" s="4"/>
    </row>
    <row r="52" ht="15.75" customHeight="1">
      <c r="A52" s="54" t="s">
        <v>47</v>
      </c>
      <c r="B52" s="56">
        <f>G11</f>
        <v>497.6433333</v>
      </c>
      <c r="C52" s="56">
        <f>G12</f>
        <v>565.2466667</v>
      </c>
      <c r="D52" s="56">
        <f>G13</f>
        <v>2694.496667</v>
      </c>
      <c r="E52" s="56">
        <f>G14</f>
        <v>1252.462222</v>
      </c>
      <c r="F52" s="18"/>
      <c r="G52" s="18"/>
      <c r="H52" s="18"/>
      <c r="I52" s="18"/>
      <c r="J52" s="18"/>
      <c r="K52" s="18"/>
      <c r="L52" s="18"/>
      <c r="M52" s="18"/>
      <c r="N52" s="18"/>
      <c r="O52" s="18"/>
      <c r="P52" s="18"/>
      <c r="Q52" s="18"/>
      <c r="R52" s="18"/>
      <c r="S52" s="18"/>
      <c r="T52" s="18"/>
      <c r="U52" s="18"/>
      <c r="V52" s="18"/>
      <c r="W52" s="3"/>
      <c r="X52" s="3"/>
      <c r="Y52" s="3"/>
      <c r="Z52" s="3"/>
      <c r="AA52" s="3"/>
      <c r="AB52" s="3"/>
      <c r="AC52" s="4"/>
      <c r="AD52" s="4"/>
      <c r="AE52" s="4"/>
      <c r="AF52" s="4"/>
      <c r="AG52" s="4"/>
      <c r="AH52" s="4"/>
      <c r="AI52" s="4"/>
      <c r="AJ52" s="4"/>
      <c r="AK52" s="4"/>
      <c r="AL52" s="4"/>
      <c r="AM52" s="4"/>
      <c r="AN52" s="4"/>
    </row>
    <row r="53" ht="15.75" customHeight="1">
      <c r="A53" s="54" t="s">
        <v>39</v>
      </c>
      <c r="B53" s="56">
        <f>I3</f>
        <v>503.0066667</v>
      </c>
      <c r="C53" s="56">
        <f>I4</f>
        <v>566.89</v>
      </c>
      <c r="D53" s="56">
        <f>I5</f>
        <v>3165.91</v>
      </c>
      <c r="E53" s="56">
        <f>I6</f>
        <v>1411.935556</v>
      </c>
      <c r="F53" s="18"/>
      <c r="G53" s="18"/>
      <c r="H53" s="18"/>
      <c r="I53" s="18"/>
      <c r="J53" s="18"/>
      <c r="K53" s="18"/>
      <c r="L53" s="18"/>
      <c r="M53" s="18"/>
      <c r="N53" s="18"/>
      <c r="O53" s="18"/>
      <c r="P53" s="18"/>
      <c r="Q53" s="18"/>
      <c r="R53" s="18"/>
      <c r="S53" s="18"/>
      <c r="T53" s="18"/>
      <c r="U53" s="18"/>
      <c r="V53" s="18"/>
      <c r="W53" s="3"/>
      <c r="X53" s="3"/>
      <c r="Y53" s="3"/>
      <c r="Z53" s="3"/>
      <c r="AA53" s="3"/>
      <c r="AB53" s="3"/>
      <c r="AC53" s="4"/>
      <c r="AD53" s="4"/>
      <c r="AE53" s="4"/>
      <c r="AF53" s="4"/>
      <c r="AG53" s="4"/>
      <c r="AH53" s="4"/>
      <c r="AI53" s="4"/>
      <c r="AJ53" s="4"/>
      <c r="AK53" s="4"/>
      <c r="AL53" s="4"/>
      <c r="AM53" s="4"/>
      <c r="AN53" s="4"/>
    </row>
    <row r="54" ht="15.75" customHeight="1">
      <c r="F54" s="18"/>
      <c r="G54" s="18"/>
      <c r="H54" s="18"/>
      <c r="I54" s="18"/>
      <c r="J54" s="18"/>
      <c r="K54" s="18"/>
      <c r="L54" s="18"/>
      <c r="M54" s="18"/>
      <c r="N54" s="18"/>
      <c r="O54" s="18"/>
      <c r="P54" s="18"/>
      <c r="Q54" s="18"/>
      <c r="R54" s="18"/>
      <c r="S54" s="18"/>
      <c r="T54" s="18"/>
      <c r="U54" s="18"/>
      <c r="V54" s="18"/>
      <c r="W54" s="67"/>
      <c r="X54" s="27"/>
      <c r="Y54" s="27"/>
      <c r="Z54" s="27"/>
      <c r="AA54" s="27"/>
      <c r="AB54" s="27"/>
      <c r="AC54" s="27"/>
      <c r="AD54" s="18"/>
      <c r="AE54" s="18"/>
      <c r="AF54" s="3"/>
      <c r="AG54" s="3"/>
      <c r="AH54" s="3"/>
      <c r="AI54" s="3"/>
      <c r="AJ54" s="3"/>
      <c r="AK54" s="3"/>
      <c r="AL54" s="4"/>
      <c r="AM54" s="4"/>
      <c r="AN54" s="4"/>
    </row>
    <row r="55" ht="15.75" customHeight="1">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3"/>
      <c r="AG55" s="3"/>
      <c r="AH55" s="3"/>
      <c r="AI55" s="3"/>
      <c r="AJ55" s="3"/>
      <c r="AK55" s="3"/>
      <c r="AL55" s="4"/>
      <c r="AM55" s="4"/>
      <c r="AN55" s="4"/>
    </row>
    <row r="56" ht="15.75" customHeight="1">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3"/>
      <c r="AG56" s="3"/>
      <c r="AH56" s="3"/>
      <c r="AI56" s="3"/>
      <c r="AJ56" s="3"/>
      <c r="AK56" s="3"/>
      <c r="AL56" s="4"/>
      <c r="AM56" s="4"/>
      <c r="AN56" s="4"/>
    </row>
    <row r="57" ht="15.75" customHeight="1">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3"/>
      <c r="AG57" s="3"/>
      <c r="AH57" s="3"/>
      <c r="AI57" s="3"/>
      <c r="AJ57" s="3"/>
      <c r="AK57" s="3"/>
      <c r="AL57" s="4"/>
      <c r="AM57" s="4"/>
      <c r="AN57" s="4"/>
    </row>
    <row r="58" ht="15.75" customHeight="1">
      <c r="F58" s="18"/>
      <c r="G58" s="18"/>
      <c r="H58" s="18"/>
      <c r="I58" s="18"/>
      <c r="J58" s="18"/>
      <c r="K58" s="18"/>
      <c r="L58" s="18"/>
      <c r="M58" s="18"/>
      <c r="N58" s="18"/>
      <c r="O58" s="18"/>
      <c r="P58" s="18"/>
      <c r="Q58" s="18"/>
      <c r="R58" s="18"/>
      <c r="S58" s="18"/>
      <c r="T58" s="18"/>
      <c r="U58" s="18"/>
      <c r="V58" s="18"/>
      <c r="W58" s="27"/>
      <c r="X58" s="27"/>
      <c r="Y58" s="27"/>
      <c r="Z58" s="27"/>
      <c r="AA58" s="27"/>
      <c r="AB58" s="27"/>
      <c r="AC58" s="27"/>
      <c r="AD58" s="27"/>
      <c r="AE58" s="27"/>
      <c r="AF58" s="68"/>
      <c r="AG58" s="68"/>
      <c r="AH58" s="68"/>
      <c r="AI58" s="68"/>
      <c r="AJ58" s="68"/>
      <c r="AK58" s="68"/>
      <c r="AL58" s="69"/>
      <c r="AM58" s="69"/>
      <c r="AN58" s="69"/>
    </row>
    <row r="59" ht="15.75" customHeight="1">
      <c r="F59" s="18"/>
      <c r="G59" s="18"/>
      <c r="H59" s="18"/>
      <c r="I59" s="18"/>
      <c r="J59" s="18"/>
      <c r="K59" s="18"/>
      <c r="L59" s="18"/>
      <c r="M59" s="18"/>
      <c r="N59" s="18"/>
      <c r="O59" s="18"/>
      <c r="P59" s="18"/>
      <c r="Q59" s="18"/>
      <c r="R59" s="18"/>
      <c r="S59" s="18"/>
      <c r="T59" s="18"/>
      <c r="U59" s="18"/>
      <c r="V59" s="18"/>
      <c r="W59" s="3"/>
      <c r="X59" s="3"/>
      <c r="Y59" s="3"/>
      <c r="Z59" s="3"/>
      <c r="AA59" s="3"/>
      <c r="AB59" s="3"/>
      <c r="AC59" s="4"/>
      <c r="AD59" s="4"/>
      <c r="AE59" s="4"/>
      <c r="AF59" s="4"/>
      <c r="AG59" s="4"/>
      <c r="AH59" s="4"/>
      <c r="AI59" s="4"/>
      <c r="AJ59" s="4"/>
      <c r="AK59" s="4"/>
      <c r="AL59" s="4"/>
      <c r="AM59" s="4"/>
      <c r="AN59" s="4"/>
    </row>
    <row r="60" ht="15.75" customHeight="1">
      <c r="F60" s="18"/>
      <c r="G60" s="18"/>
      <c r="H60" s="18"/>
      <c r="I60" s="18"/>
      <c r="J60" s="18"/>
      <c r="K60" s="18"/>
      <c r="L60" s="18"/>
      <c r="M60" s="18"/>
      <c r="N60" s="18"/>
      <c r="O60" s="18"/>
      <c r="P60" s="18"/>
      <c r="Q60" s="18"/>
      <c r="R60" s="18"/>
      <c r="S60" s="18"/>
      <c r="T60" s="18"/>
      <c r="U60" s="18"/>
      <c r="V60" s="18"/>
      <c r="W60" s="3"/>
      <c r="X60" s="3"/>
      <c r="Y60" s="3"/>
      <c r="Z60" s="3"/>
      <c r="AA60" s="3"/>
      <c r="AB60" s="3"/>
      <c r="AC60" s="4"/>
      <c r="AD60" s="4"/>
      <c r="AE60" s="4"/>
      <c r="AF60" s="4"/>
      <c r="AG60" s="4"/>
      <c r="AH60" s="4"/>
      <c r="AI60" s="4"/>
      <c r="AJ60" s="4"/>
      <c r="AK60" s="4"/>
      <c r="AL60" s="4"/>
      <c r="AM60" s="4"/>
      <c r="AN60" s="4"/>
    </row>
    <row r="61" ht="15.75" customHeight="1">
      <c r="F61" s="3"/>
      <c r="G61" s="3"/>
      <c r="H61" s="3"/>
      <c r="I61" s="3"/>
      <c r="J61" s="3"/>
      <c r="K61" s="3"/>
      <c r="L61" s="3"/>
      <c r="M61" s="3"/>
      <c r="N61" s="3"/>
      <c r="O61" s="3"/>
      <c r="P61" s="3"/>
      <c r="Q61" s="3"/>
      <c r="R61" s="3"/>
      <c r="S61" s="3"/>
      <c r="T61" s="3"/>
      <c r="U61" s="3"/>
      <c r="V61" s="3"/>
      <c r="W61" s="3"/>
      <c r="X61" s="3"/>
      <c r="Y61" s="3"/>
      <c r="Z61" s="3"/>
      <c r="AA61" s="3"/>
      <c r="AB61" s="3"/>
      <c r="AC61" s="4"/>
      <c r="AD61" s="4"/>
      <c r="AE61" s="4"/>
      <c r="AF61" s="4"/>
      <c r="AG61" s="4"/>
      <c r="AH61" s="4"/>
      <c r="AI61" s="4"/>
      <c r="AJ61" s="4"/>
      <c r="AK61" s="4"/>
      <c r="AL61" s="4"/>
      <c r="AM61" s="4"/>
      <c r="AN61" s="4"/>
    </row>
    <row r="62" ht="15.75" customHeight="1">
      <c r="F62" s="18"/>
      <c r="G62" s="18"/>
      <c r="H62" s="18"/>
      <c r="I62" s="18"/>
      <c r="J62" s="18"/>
      <c r="K62" s="18"/>
      <c r="L62" s="18"/>
      <c r="M62" s="18"/>
      <c r="N62" s="18"/>
      <c r="O62" s="18"/>
      <c r="P62" s="18"/>
      <c r="Q62" s="18"/>
      <c r="R62" s="18"/>
      <c r="S62" s="18"/>
      <c r="T62" s="18"/>
      <c r="U62" s="18"/>
      <c r="V62" s="18"/>
      <c r="W62" s="3"/>
      <c r="X62" s="3"/>
      <c r="Y62" s="3"/>
      <c r="Z62" s="3"/>
      <c r="AA62" s="3"/>
      <c r="AB62" s="3"/>
      <c r="AC62" s="4"/>
      <c r="AD62" s="4"/>
      <c r="AE62" s="4"/>
      <c r="AF62" s="4"/>
      <c r="AG62" s="4"/>
      <c r="AH62" s="4"/>
      <c r="AI62" s="4"/>
      <c r="AJ62" s="4"/>
      <c r="AK62" s="4"/>
      <c r="AL62" s="4"/>
      <c r="AM62" s="4"/>
      <c r="AN62" s="4"/>
    </row>
    <row r="63" ht="15.75" customHeight="1">
      <c r="F63" s="3"/>
      <c r="G63" s="3"/>
      <c r="H63" s="3"/>
      <c r="I63" s="3"/>
      <c r="J63" s="3"/>
      <c r="K63" s="3"/>
      <c r="L63" s="3"/>
      <c r="M63" s="3"/>
      <c r="N63" s="3"/>
      <c r="O63" s="3"/>
      <c r="P63" s="3"/>
      <c r="Q63" s="3"/>
      <c r="R63" s="3"/>
      <c r="S63" s="3"/>
      <c r="T63" s="3"/>
      <c r="U63" s="3"/>
      <c r="V63" s="3"/>
      <c r="W63" s="3"/>
      <c r="X63" s="3"/>
      <c r="Y63" s="3"/>
      <c r="Z63" s="3"/>
      <c r="AA63" s="3"/>
      <c r="AB63" s="3"/>
      <c r="AC63" s="4"/>
      <c r="AD63" s="4"/>
      <c r="AE63" s="4"/>
      <c r="AF63" s="4"/>
      <c r="AG63" s="4"/>
      <c r="AH63" s="4"/>
      <c r="AI63" s="4"/>
      <c r="AJ63" s="4"/>
      <c r="AK63" s="4"/>
      <c r="AL63" s="4"/>
      <c r="AM63" s="4"/>
      <c r="AN63" s="4"/>
    </row>
    <row r="64" ht="15.75" customHeight="1"/>
    <row r="65" ht="15.75" customHeight="1"/>
    <row r="66" ht="15.75" customHeight="1"/>
    <row r="67" ht="15.75" customHeight="1">
      <c r="A67" s="70"/>
    </row>
    <row r="68" ht="15.75" customHeight="1">
      <c r="A68" s="70"/>
      <c r="B68" s="70"/>
      <c r="C68" s="70"/>
      <c r="D68" s="70"/>
      <c r="E68" s="70"/>
    </row>
    <row r="69" ht="15.75" customHeight="1">
      <c r="B69" s="71"/>
      <c r="C69" s="71"/>
      <c r="D69" s="72"/>
      <c r="E69" s="72"/>
    </row>
    <row r="70" ht="15.75" customHeight="1">
      <c r="B70" s="71"/>
      <c r="C70" s="71"/>
      <c r="D70" s="73"/>
      <c r="E70" s="71"/>
    </row>
    <row r="71" ht="15.75" customHeight="1"/>
    <row r="72" ht="15.75" customHeight="1"/>
    <row r="73" ht="15.75" customHeight="1"/>
    <row r="74" ht="39.0" customHeight="1">
      <c r="A74" s="74" t="s">
        <v>48</v>
      </c>
      <c r="B74" s="2"/>
      <c r="C74" s="2"/>
      <c r="D74" s="2"/>
      <c r="E74" s="2"/>
      <c r="O74" s="75"/>
    </row>
    <row r="75" ht="15.75" customHeight="1">
      <c r="A75" s="76" t="s">
        <v>35</v>
      </c>
      <c r="B75" s="77" t="s">
        <v>36</v>
      </c>
      <c r="C75" s="77" t="s">
        <v>13</v>
      </c>
      <c r="D75" s="77" t="s">
        <v>14</v>
      </c>
      <c r="E75" s="78" t="s">
        <v>37</v>
      </c>
    </row>
    <row r="76" ht="15.75" customHeight="1">
      <c r="A76" s="79" t="s">
        <v>49</v>
      </c>
      <c r="B76" s="15">
        <v>522.23</v>
      </c>
      <c r="C76" s="15">
        <v>577.97</v>
      </c>
      <c r="D76" s="15">
        <v>2763.21</v>
      </c>
      <c r="E76" s="80">
        <f t="shared" ref="E76:E88" si="19">AVERAGE(B76:D76)</f>
        <v>1287.803333</v>
      </c>
    </row>
    <row r="77" ht="15.75" customHeight="1">
      <c r="A77" s="79" t="s">
        <v>50</v>
      </c>
      <c r="B77" s="13">
        <v>535.17</v>
      </c>
      <c r="C77" s="13">
        <v>591.43</v>
      </c>
      <c r="D77" s="21">
        <v>2831.0</v>
      </c>
      <c r="E77" s="80">
        <f t="shared" si="19"/>
        <v>1319.2</v>
      </c>
    </row>
    <row r="78" ht="15.75" customHeight="1">
      <c r="A78" s="79" t="s">
        <v>51</v>
      </c>
      <c r="B78" s="15">
        <f>C19</f>
        <v>535.16</v>
      </c>
      <c r="C78" s="15">
        <f>C20</f>
        <v>591.7</v>
      </c>
      <c r="D78" s="21">
        <f>C21</f>
        <v>2763.5</v>
      </c>
      <c r="E78" s="80">
        <f t="shared" si="19"/>
        <v>1296.786667</v>
      </c>
    </row>
    <row r="79" ht="15.75" customHeight="1">
      <c r="A79" s="79" t="s">
        <v>52</v>
      </c>
      <c r="B79" s="15">
        <f>D19</f>
        <v>542.58</v>
      </c>
      <c r="C79" s="15">
        <f>D20</f>
        <v>602.23</v>
      </c>
      <c r="D79" s="21">
        <f>D21</f>
        <v>2800.83</v>
      </c>
      <c r="E79" s="80">
        <f t="shared" si="19"/>
        <v>1315.213333</v>
      </c>
    </row>
    <row r="80" ht="15.75" customHeight="1">
      <c r="A80" s="79" t="s">
        <v>53</v>
      </c>
      <c r="B80" s="81">
        <f>E19</f>
        <v>495.73</v>
      </c>
      <c r="C80" s="81">
        <f>E20</f>
        <v>553.19</v>
      </c>
      <c r="D80" s="82">
        <f>E21</f>
        <v>2611.32</v>
      </c>
      <c r="E80" s="80">
        <f t="shared" si="19"/>
        <v>1220.08</v>
      </c>
    </row>
    <row r="81" ht="15.75" customHeight="1">
      <c r="A81" s="79" t="s">
        <v>54</v>
      </c>
      <c r="B81" s="81">
        <f>F19</f>
        <v>498.22</v>
      </c>
      <c r="C81" s="81">
        <f>F20</f>
        <v>556.14</v>
      </c>
      <c r="D81" s="82">
        <f>F21</f>
        <v>2596.32</v>
      </c>
      <c r="E81" s="80">
        <f t="shared" si="19"/>
        <v>1216.893333</v>
      </c>
    </row>
    <row r="82" ht="15.75" customHeight="1">
      <c r="A82" s="79" t="s">
        <v>55</v>
      </c>
      <c r="B82" s="81">
        <f>G19</f>
        <v>492.11</v>
      </c>
      <c r="C82" s="81">
        <f>G20</f>
        <v>553.74</v>
      </c>
      <c r="D82" s="82">
        <f>G21</f>
        <v>2649.7</v>
      </c>
      <c r="E82" s="80">
        <f t="shared" si="19"/>
        <v>1231.85</v>
      </c>
    </row>
    <row r="83" ht="15.75" customHeight="1">
      <c r="A83" s="79" t="s">
        <v>56</v>
      </c>
      <c r="B83" s="15">
        <f>H19</f>
        <v>503.26</v>
      </c>
      <c r="C83" s="15">
        <f>H20</f>
        <v>575.79</v>
      </c>
      <c r="D83" s="21">
        <f>H21</f>
        <v>2669.15</v>
      </c>
      <c r="E83" s="80">
        <f t="shared" si="19"/>
        <v>1249.4</v>
      </c>
    </row>
    <row r="84" ht="15.75" customHeight="1">
      <c r="A84" s="79" t="s">
        <v>57</v>
      </c>
      <c r="B84" s="15">
        <f>I19</f>
        <v>497.83</v>
      </c>
      <c r="C84" s="15">
        <f>I20</f>
        <v>562.08</v>
      </c>
      <c r="D84" s="21">
        <f>I21</f>
        <v>2659.51</v>
      </c>
      <c r="E84" s="80">
        <f t="shared" si="19"/>
        <v>1239.806667</v>
      </c>
    </row>
    <row r="85" ht="15.75" customHeight="1">
      <c r="A85" s="79" t="s">
        <v>58</v>
      </c>
      <c r="B85" s="15">
        <f>J19</f>
        <v>491.84</v>
      </c>
      <c r="C85" s="15">
        <f>J20</f>
        <v>557.87</v>
      </c>
      <c r="D85" s="21">
        <f>J21</f>
        <v>2754.83</v>
      </c>
      <c r="E85" s="80">
        <f t="shared" si="19"/>
        <v>1268.18</v>
      </c>
    </row>
    <row r="86" ht="15.75" customHeight="1">
      <c r="A86" s="79" t="s">
        <v>59</v>
      </c>
      <c r="B86" s="15">
        <f>K19</f>
        <v>502.6</v>
      </c>
      <c r="C86" s="15">
        <f>K20</f>
        <v>563.61</v>
      </c>
      <c r="D86" s="21">
        <f>K21</f>
        <v>3091.81</v>
      </c>
      <c r="E86" s="80">
        <f t="shared" si="19"/>
        <v>1386.006667</v>
      </c>
    </row>
    <row r="87" ht="15.75" customHeight="1">
      <c r="A87" s="79" t="s">
        <v>60</v>
      </c>
      <c r="B87" s="15">
        <f>L19</f>
        <v>507.54</v>
      </c>
      <c r="C87" s="15">
        <f>L20</f>
        <v>569.59</v>
      </c>
      <c r="D87" s="21">
        <f>L21</f>
        <v>3041.8</v>
      </c>
      <c r="E87" s="80">
        <f t="shared" si="19"/>
        <v>1372.976667</v>
      </c>
    </row>
    <row r="88" ht="15.75" customHeight="1">
      <c r="A88" s="79" t="s">
        <v>61</v>
      </c>
      <c r="B88" s="15">
        <f>M19</f>
        <v>498.88</v>
      </c>
      <c r="C88" s="15">
        <f>M20</f>
        <v>567.47</v>
      </c>
      <c r="D88" s="21">
        <f>M21</f>
        <v>3364.12</v>
      </c>
      <c r="E88" s="80">
        <f t="shared" si="19"/>
        <v>1476.823333</v>
      </c>
    </row>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32.25" customHeight="1">
      <c r="A100" s="83" t="s">
        <v>62</v>
      </c>
      <c r="B100" s="2"/>
      <c r="C100" s="2"/>
      <c r="D100" s="2"/>
    </row>
    <row r="101" ht="84.0" customHeight="1">
      <c r="A101" s="5" t="s">
        <v>63</v>
      </c>
      <c r="B101" s="84" t="s">
        <v>64</v>
      </c>
      <c r="C101" s="84" t="s">
        <v>65</v>
      </c>
      <c r="D101" s="84" t="s">
        <v>66</v>
      </c>
    </row>
    <row r="102" ht="15.75" customHeight="1">
      <c r="A102" s="85" t="s">
        <v>67</v>
      </c>
      <c r="B102" s="86">
        <v>79.05</v>
      </c>
      <c r="C102" s="87">
        <f t="shared" ref="C102:C105" si="20">(B102*19684380)/100</f>
        <v>15560502.39</v>
      </c>
      <c r="D102" s="87">
        <f>(C102*(J6))</f>
        <v>1523857288</v>
      </c>
    </row>
    <row r="103" ht="15.75" customHeight="1">
      <c r="A103" s="85" t="s">
        <v>68</v>
      </c>
      <c r="B103" s="86">
        <v>70.18</v>
      </c>
      <c r="C103" s="87">
        <f t="shared" si="20"/>
        <v>13814497.88</v>
      </c>
      <c r="D103" s="70"/>
    </row>
    <row r="104" ht="15.75" customHeight="1">
      <c r="A104" s="85" t="s">
        <v>69</v>
      </c>
      <c r="B104" s="86">
        <v>21.73</v>
      </c>
      <c r="C104" s="87">
        <f t="shared" si="20"/>
        <v>4277415.774</v>
      </c>
      <c r="D104" s="70"/>
    </row>
    <row r="105" ht="15.75" customHeight="1">
      <c r="A105" s="85" t="s">
        <v>70</v>
      </c>
      <c r="B105" s="86">
        <v>42.82</v>
      </c>
      <c r="C105" s="87">
        <f t="shared" si="20"/>
        <v>8428851.516</v>
      </c>
      <c r="D105" s="70"/>
    </row>
    <row r="106" ht="60.0" customHeight="1">
      <c r="A106" s="88" t="s">
        <v>71</v>
      </c>
    </row>
    <row r="107" ht="15.75" customHeight="1"/>
    <row r="108" ht="15.75" customHeight="1">
      <c r="E108" s="89"/>
    </row>
    <row r="109" ht="15.75" customHeight="1">
      <c r="E109" s="89"/>
    </row>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sheetData>
  <mergeCells count="13">
    <mergeCell ref="A35:E35"/>
    <mergeCell ref="A46:E46"/>
    <mergeCell ref="A50:E50"/>
    <mergeCell ref="A74:E74"/>
    <mergeCell ref="A100:D100"/>
    <mergeCell ref="A106:D106"/>
    <mergeCell ref="A1:K1"/>
    <mergeCell ref="A7:T7"/>
    <mergeCell ref="A9:P9"/>
    <mergeCell ref="A15:T15"/>
    <mergeCell ref="A24:T24"/>
    <mergeCell ref="A28:AN28"/>
    <mergeCell ref="A30:E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